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04" windowHeight="67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<sst xmlns="http://schemas.openxmlformats.org/spreadsheetml/2006/main" count="65" uniqueCount="39">
  <si>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Region</t>
  </si>
  <si>
    <t xml:space="preserve">  A</t>
  </si>
  <si>
    <t xml:space="preserve">  B</t>
  </si>
  <si>
    <t xml:space="preserve">  C</t>
  </si>
  <si>
    <t xml:space="preserve">  D</t>
  </si>
  <si>
    <t xml:space="preserve">  Amicro</t>
  </si>
  <si>
    <t>Pbs (dBm)</t>
  </si>
  <si>
    <t>hbs (m)</t>
  </si>
  <si>
    <t>Gbs (dBi)</t>
  </si>
  <si>
    <t>n</t>
  </si>
  <si>
    <t>Lo</t>
  </si>
  <si>
    <t>Lfo</t>
  </si>
  <si>
    <r>
      <t>a</t>
    </r>
    <r>
      <rPr>
        <sz val="20"/>
        <rFont val="Arial"/>
        <family val="0"/>
      </rPr>
      <t xml:space="preserve"> (dB/km)</t>
    </r>
  </si>
  <si>
    <r>
      <t xml:space="preserve">® </t>
    </r>
    <r>
      <rPr>
        <sz val="20"/>
        <rFont val="Arial"/>
        <family val="0"/>
      </rPr>
      <t>A</t>
    </r>
  </si>
  <si>
    <r>
      <t>®</t>
    </r>
    <r>
      <rPr>
        <sz val="20"/>
        <rFont val="Arial"/>
        <family val="0"/>
      </rPr>
      <t xml:space="preserve">  B</t>
    </r>
  </si>
  <si>
    <r>
      <t>®</t>
    </r>
    <r>
      <rPr>
        <sz val="20"/>
        <rFont val="Arial"/>
        <family val="0"/>
      </rPr>
      <t xml:space="preserve">  C</t>
    </r>
  </si>
  <si>
    <r>
      <t>®</t>
    </r>
    <r>
      <rPr>
        <sz val="20"/>
        <rFont val="Arial"/>
        <family val="0"/>
      </rPr>
      <t xml:space="preserve">  D</t>
    </r>
  </si>
  <si>
    <r>
      <t>®</t>
    </r>
    <r>
      <rPr>
        <sz val="20"/>
        <rFont val="Arial"/>
        <family val="0"/>
      </rPr>
      <t xml:space="preserve">  Amicro</t>
    </r>
  </si>
  <si>
    <r>
      <t xml:space="preserve">A </t>
    </r>
    <r>
      <rPr>
        <sz val="20"/>
        <rFont val="Symbol"/>
        <family val="1"/>
      </rPr>
      <t>®</t>
    </r>
  </si>
  <si>
    <r>
      <t xml:space="preserve">B </t>
    </r>
    <r>
      <rPr>
        <sz val="20"/>
        <rFont val="Symbol"/>
        <family val="1"/>
      </rPr>
      <t>®</t>
    </r>
  </si>
  <si>
    <r>
      <t>C</t>
    </r>
    <r>
      <rPr>
        <sz val="20"/>
        <rFont val="Symbol"/>
        <family val="1"/>
      </rPr>
      <t xml:space="preserve"> ®</t>
    </r>
  </si>
  <si>
    <r>
      <t xml:space="preserve">D </t>
    </r>
    <r>
      <rPr>
        <sz val="20"/>
        <rFont val="Symbol"/>
        <family val="1"/>
      </rPr>
      <t>®</t>
    </r>
  </si>
  <si>
    <r>
      <t xml:space="preserve">Amicro </t>
    </r>
    <r>
      <rPr>
        <sz val="20"/>
        <rFont val="Symbol"/>
        <family val="1"/>
      </rPr>
      <t>®</t>
    </r>
  </si>
  <si>
    <t>1a</t>
  </si>
  <si>
    <t>1b</t>
  </si>
  <si>
    <t>1c</t>
  </si>
  <si>
    <t>2a</t>
  </si>
  <si>
    <t>2b</t>
  </si>
  <si>
    <t>2c</t>
  </si>
  <si>
    <t>6a</t>
  </si>
  <si>
    <t>6b</t>
  </si>
  <si>
    <t>6c</t>
  </si>
  <si>
    <r>
      <t xml:space="preserve">® </t>
    </r>
    <r>
      <rPr>
        <sz val="20"/>
        <rFont val="Arial"/>
        <family val="0"/>
      </rPr>
      <t>B</t>
    </r>
  </si>
  <si>
    <r>
      <t xml:space="preserve">® </t>
    </r>
    <r>
      <rPr>
        <sz val="20"/>
        <rFont val="Arial"/>
        <family val="0"/>
      </rPr>
      <t>C</t>
    </r>
  </si>
  <si>
    <r>
      <t xml:space="preserve">® </t>
    </r>
    <r>
      <rPr>
        <sz val="20"/>
        <rFont val="Arial"/>
        <family val="0"/>
      </rPr>
      <t>D</t>
    </r>
  </si>
  <si>
    <r>
      <t xml:space="preserve">® </t>
    </r>
    <r>
      <rPr>
        <sz val="20"/>
        <rFont val="Arial"/>
        <family val="0"/>
      </rPr>
      <t>Amicro</t>
    </r>
  </si>
  <si>
    <t>R</t>
  </si>
  <si>
    <r>
      <t>PRX=PR-</t>
    </r>
    <r>
      <rPr>
        <sz val="20"/>
        <rFont val="Symbol"/>
        <family val="1"/>
      </rPr>
      <t>D</t>
    </r>
    <r>
      <rPr>
        <sz val="20"/>
        <rFont val="Arial"/>
        <family val="2"/>
      </rPr>
      <t>P+</t>
    </r>
    <r>
      <rPr>
        <sz val="20"/>
        <rFont val="Symbol"/>
        <family val="1"/>
      </rPr>
      <t>D</t>
    </r>
    <r>
      <rPr>
        <sz val="20"/>
        <rFont val="Arial"/>
        <family val="2"/>
      </rPr>
      <t>L-</t>
    </r>
    <r>
      <rPr>
        <sz val="20"/>
        <rFont val="Symbol"/>
        <family val="1"/>
      </rPr>
      <t>D</t>
    </r>
    <r>
      <rPr>
        <sz val="20"/>
        <rFont val="Arial"/>
        <family val="2"/>
      </rPr>
      <t>G+10</t>
    </r>
    <r>
      <rPr>
        <sz val="20"/>
        <rFont val="Symbol"/>
        <family val="1"/>
      </rPr>
      <t>D</t>
    </r>
    <r>
      <rPr>
        <sz val="20"/>
        <rFont val="Arial"/>
        <family val="2"/>
      </rPr>
      <t>nlogR</t>
    </r>
  </si>
  <si>
    <t>Insert below Lo-values obtained with Hata model and Walfisch-Ikegami model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</si>
</sst>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</numFmts>
  <fonts count="4">
    <font>
      <sz val="10"/>
      <name val="Arial"/>
      <family val="0"/>
    </font>
    <font>
      <i/>
      <sz val="20"/>
      <name val="Symbol"/>
      <family val="1"/>
    </font>
    <font>
      <sz val="20"/>
      <name val="Arial"/>
      <family val="0"/>
    </font>
    <font>
      <sz val="20"/>
      <name val="Symbol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0" xfId="0" applyFill="1" applyBorder="1" applyAlignment="1">
      <alignment/>
    </xf>
    <xf numFmtId="2" fontId="2" fillId="0" borderId="4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0" fontId="0" fillId="0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40" zoomScaleNormal="40" workbookViewId="0" topLeftCell="A1">
      <selection activeCell="F30" sqref="F30"/>
    </sheetView>
  </sheetViews>
  <sheetFormatPr defaultColWidth="9.140625" defaultRowHeight="12.75"/>
  <cols>
    <col min="1" max="10" width="20.7109375" style="0" customWidth="1"/>
  </cols>
  <sheetData>
    <row r="1" spans="1:6" ht="2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24">
      <c r="A2" s="3" t="s">
        <v>6</v>
      </c>
      <c r="B2" s="3"/>
      <c r="C2" s="3"/>
      <c r="D2" s="3"/>
      <c r="E2" s="3"/>
      <c r="F2" s="3"/>
    </row>
    <row r="3" spans="1:6" ht="24">
      <c r="A3" s="1" t="s">
        <v>12</v>
      </c>
      <c r="B3" s="2"/>
      <c r="C3" s="2"/>
      <c r="D3" s="2"/>
      <c r="E3" s="2"/>
      <c r="F3" s="2"/>
    </row>
    <row r="4" spans="1:6" ht="24">
      <c r="A4" s="2" t="s">
        <v>7</v>
      </c>
      <c r="B4" s="2"/>
      <c r="C4" s="2"/>
      <c r="D4" s="2"/>
      <c r="E4" s="2"/>
      <c r="F4" s="2"/>
    </row>
    <row r="5" spans="1:6" ht="24">
      <c r="A5" s="2" t="s">
        <v>11</v>
      </c>
      <c r="B5" s="2"/>
      <c r="C5" s="2"/>
      <c r="D5" s="2"/>
      <c r="E5" s="2"/>
      <c r="F5" s="2"/>
    </row>
    <row r="6" spans="1:6" ht="24">
      <c r="A6" s="2" t="s">
        <v>8</v>
      </c>
      <c r="B6" s="2"/>
      <c r="C6" s="2"/>
      <c r="D6" s="2"/>
      <c r="E6" s="2"/>
      <c r="F6" s="2"/>
    </row>
    <row r="7" spans="1:6" ht="24">
      <c r="A7" s="2" t="s">
        <v>9</v>
      </c>
      <c r="B7" s="2"/>
      <c r="C7" s="2"/>
      <c r="D7" s="2"/>
      <c r="E7" s="2"/>
      <c r="F7" s="2"/>
    </row>
    <row r="8" spans="1:6" ht="24">
      <c r="A8" s="2" t="s">
        <v>38</v>
      </c>
      <c r="B8" s="2"/>
      <c r="C8" s="2"/>
      <c r="D8" s="2"/>
      <c r="E8" s="2"/>
      <c r="F8" s="2"/>
    </row>
    <row r="9" spans="1:7" ht="24">
      <c r="A9" s="2" t="s">
        <v>10</v>
      </c>
      <c r="B9" s="2"/>
      <c r="C9" s="2"/>
      <c r="D9" s="2"/>
      <c r="E9" s="2"/>
      <c r="F9" s="2"/>
      <c r="G9" s="3"/>
    </row>
    <row r="10" spans="1:7" ht="24">
      <c r="A10" s="2"/>
      <c r="B10" s="2"/>
      <c r="C10" s="2"/>
      <c r="D10" s="2"/>
      <c r="E10" s="2"/>
      <c r="F10" s="2"/>
      <c r="G10" s="3"/>
    </row>
    <row r="11" spans="1:7" ht="24">
      <c r="A11" s="2"/>
      <c r="B11" s="2"/>
      <c r="C11" s="2"/>
      <c r="D11" s="2"/>
      <c r="E11" s="2"/>
      <c r="F11" s="2"/>
      <c r="G11" s="3"/>
    </row>
    <row r="12" spans="1:7" ht="24">
      <c r="A12" s="2"/>
      <c r="B12" s="2"/>
      <c r="C12" s="2"/>
      <c r="D12" s="2"/>
      <c r="E12" s="2"/>
      <c r="F12" s="2"/>
      <c r="G12" s="3"/>
    </row>
    <row r="13" spans="1:7" ht="24">
      <c r="A13" s="2"/>
      <c r="B13" s="2"/>
      <c r="C13" s="2"/>
      <c r="D13" s="2"/>
      <c r="E13" s="2"/>
      <c r="F13" s="2"/>
      <c r="G13" s="3"/>
    </row>
    <row r="14" spans="1:6" ht="24.75" thickBot="1">
      <c r="A14" s="2" t="s">
        <v>36</v>
      </c>
      <c r="B14" s="2"/>
      <c r="C14" s="2"/>
      <c r="D14" s="2"/>
      <c r="E14" s="2"/>
      <c r="F14" s="2"/>
    </row>
    <row r="15" spans="1:6" ht="24.75" thickBot="1">
      <c r="A15" s="4"/>
      <c r="B15" s="5" t="s">
        <v>13</v>
      </c>
      <c r="C15" s="5" t="s">
        <v>14</v>
      </c>
      <c r="D15" s="5" t="s">
        <v>15</v>
      </c>
      <c r="E15" s="5" t="s">
        <v>16</v>
      </c>
      <c r="F15" s="6" t="s">
        <v>17</v>
      </c>
    </row>
    <row r="16" spans="1:6" ht="24">
      <c r="A16" s="28" t="s">
        <v>18</v>
      </c>
      <c r="B16" s="7">
        <v>9</v>
      </c>
      <c r="C16" s="8" t="e">
        <f>12-C2+B2+C5-B5-C6+B6+C10-C9+10*(C7-B7)*LOG10(C14)</f>
        <v>#NUM!</v>
      </c>
      <c r="D16" s="8" t="e">
        <f>12-D2+B2+D5-B5-D6+B6+D11-D9+10*(D7-B7)*LOG10(D14)</f>
        <v>#NUM!</v>
      </c>
      <c r="E16" s="8" t="e">
        <f>12-E2+B2+E5-B5-E6+B6+E12-E9+10*(E7-B7)*LOG10(E14)</f>
        <v>#NUM!</v>
      </c>
      <c r="F16" s="9" t="e">
        <f>12-F2+B2+F5-B5-F6+B6+F13-F9+10*(F7-B7)*LOG10(F14)</f>
        <v>#NUM!</v>
      </c>
    </row>
    <row r="17" spans="1:7" ht="24">
      <c r="A17" s="29"/>
      <c r="B17" s="10"/>
      <c r="C17" s="11" t="e">
        <f>C16-1.5</f>
        <v>#NUM!</v>
      </c>
      <c r="D17" s="11" t="e">
        <f>D16-1.5</f>
        <v>#NUM!</v>
      </c>
      <c r="E17" s="11" t="e">
        <f>E16-1.5</f>
        <v>#NUM!</v>
      </c>
      <c r="F17" s="12" t="e">
        <f>F16-1.5</f>
        <v>#NUM!</v>
      </c>
      <c r="G17" s="3" t="s">
        <v>37</v>
      </c>
    </row>
    <row r="18" spans="1:10" ht="24.75" thickBot="1">
      <c r="A18" s="30"/>
      <c r="B18" s="13"/>
      <c r="C18" s="14" t="e">
        <f>C17-3</f>
        <v>#NUM!</v>
      </c>
      <c r="D18" s="14" t="e">
        <f>D17-3</f>
        <v>#NUM!</v>
      </c>
      <c r="E18" s="14" t="e">
        <f>E17-3</f>
        <v>#NUM!</v>
      </c>
      <c r="F18" s="15" t="e">
        <f>F17-3</f>
        <v>#NUM!</v>
      </c>
      <c r="G18" s="3"/>
      <c r="H18" s="3"/>
      <c r="I18" s="3"/>
      <c r="J18" s="3"/>
    </row>
    <row r="19" spans="1:10" ht="24">
      <c r="A19" s="28" t="s">
        <v>19</v>
      </c>
      <c r="B19" s="8" t="e">
        <f>12-B2+C2+B5-C5-B6+C6-B9+B10+10*(B7-C7)*LOG10(B14)</f>
        <v>#NUM!</v>
      </c>
      <c r="C19" s="8">
        <v>9</v>
      </c>
      <c r="D19" s="8" t="e">
        <f>12-D2+C2+D5-C5-D6+C6+D11-D10+10*(D7-C7)*LOG10(D14)</f>
        <v>#NUM!</v>
      </c>
      <c r="E19" s="8" t="e">
        <f>12-E2+C2+E5-C5-E6+C6+D12-D10+10*(E7-C7)*LOG10(E14)</f>
        <v>#NUM!</v>
      </c>
      <c r="F19" s="9" t="e">
        <f>12-F2+C2+F5-C5-F6+C6+F13-F10+10*(F7-C7)*LOG10(F14)</f>
        <v>#NUM!</v>
      </c>
      <c r="G19" s="3">
        <v>3.161</v>
      </c>
      <c r="H19" s="3">
        <v>0.416</v>
      </c>
      <c r="I19" s="3">
        <v>0.01351</v>
      </c>
      <c r="J19" s="3">
        <v>0.001644</v>
      </c>
    </row>
    <row r="20" spans="1:10" ht="24">
      <c r="A20" s="29"/>
      <c r="B20" s="11" t="e">
        <f>B19-1.5</f>
        <v>#NUM!</v>
      </c>
      <c r="C20" s="11"/>
      <c r="D20" s="11" t="e">
        <f>D19-1.5</f>
        <v>#NUM!</v>
      </c>
      <c r="E20" s="11" t="e">
        <f>E19-2</f>
        <v>#NUM!</v>
      </c>
      <c r="F20" s="12" t="e">
        <f>F19-1.5</f>
        <v>#NUM!</v>
      </c>
      <c r="G20" s="3">
        <v>-0.6395</v>
      </c>
      <c r="H20" s="3">
        <v>-0.131</v>
      </c>
      <c r="I20" s="3">
        <v>-0.005634</v>
      </c>
      <c r="J20" s="3">
        <v>-0.0006347</v>
      </c>
    </row>
    <row r="21" spans="1:10" ht="24.75" thickBot="1">
      <c r="A21" s="30"/>
      <c r="B21" s="14" t="e">
        <f>B20-3</f>
        <v>#NUM!</v>
      </c>
      <c r="C21" s="14"/>
      <c r="D21" s="14" t="e">
        <f>D20-3</f>
        <v>#NUM!</v>
      </c>
      <c r="E21" s="14" t="e">
        <f>E20-3</f>
        <v>#NUM!</v>
      </c>
      <c r="F21" s="15" t="e">
        <f>F20-3</f>
        <v>#NUM!</v>
      </c>
      <c r="G21" s="3">
        <v>0.0605</v>
      </c>
      <c r="H21" s="3">
        <v>0.012</v>
      </c>
      <c r="I21" s="3">
        <v>0.0006028</v>
      </c>
      <c r="J21" s="3">
        <v>6.318E-05</v>
      </c>
    </row>
    <row r="22" spans="1:10" ht="24">
      <c r="A22" s="31" t="s">
        <v>20</v>
      </c>
      <c r="B22" s="8" t="e">
        <f>12-B2+D2+B5-D5-B6+D6+B9-B11+10*(B7-D7)*LOG10(B14)</f>
        <v>#NUM!</v>
      </c>
      <c r="C22" s="8" t="e">
        <f>12-C2+D2+C5-D5-C6+D6+C10-C11+10*(C7-D7)*LOG10(C14)</f>
        <v>#NUM!</v>
      </c>
      <c r="D22" s="8">
        <v>9</v>
      </c>
      <c r="E22" s="8" t="e">
        <f>12-E2+D2+E5-D5-E6+D6+D12-D11+10*(E7-D7)*LOG10(E14)</f>
        <v>#NUM!</v>
      </c>
      <c r="F22" s="9" t="e">
        <f>12-F2+D2+F5-D5-F6+D6+F13-F11+10*(F7-D7)*LOG10(F14)</f>
        <v>#NUM!</v>
      </c>
      <c r="G22" s="3"/>
      <c r="H22" s="3"/>
      <c r="I22" s="3"/>
      <c r="J22" s="3"/>
    </row>
    <row r="23" spans="1:10" ht="24">
      <c r="A23" s="32"/>
      <c r="B23" s="11" t="e">
        <f>B22-1.5</f>
        <v>#NUM!</v>
      </c>
      <c r="C23" s="11" t="e">
        <f>C22-1.5</f>
        <v>#NUM!</v>
      </c>
      <c r="D23" s="11"/>
      <c r="E23" s="11" t="e">
        <f>E22-2</f>
        <v>#NUM!</v>
      </c>
      <c r="F23" s="12" t="e">
        <f>F22-1.5</f>
        <v>#NUM!</v>
      </c>
      <c r="G23" s="3">
        <v>4.648</v>
      </c>
      <c r="H23" s="3">
        <v>0.604</v>
      </c>
      <c r="I23" s="3">
        <v>0.02585</v>
      </c>
      <c r="J23" s="3">
        <v>0.00186</v>
      </c>
    </row>
    <row r="24" spans="1:10" ht="24.75" thickBot="1">
      <c r="A24" s="33"/>
      <c r="B24" s="14" t="e">
        <f>B23-3</f>
        <v>#NUM!</v>
      </c>
      <c r="C24" s="14" t="e">
        <f>C23-3</f>
        <v>#NUM!</v>
      </c>
      <c r="D24" s="14"/>
      <c r="E24" s="14" t="e">
        <f>E23-3</f>
        <v>#NUM!</v>
      </c>
      <c r="F24" s="15" t="e">
        <f>F23-3</f>
        <v>#NUM!</v>
      </c>
      <c r="G24" s="3">
        <v>-1.0905</v>
      </c>
      <c r="H24" s="3">
        <v>-0.202</v>
      </c>
      <c r="I24" s="3">
        <v>-0.01075</v>
      </c>
      <c r="J24" s="3">
        <v>-0.0007159</v>
      </c>
    </row>
    <row r="25" spans="1:10" ht="24">
      <c r="A25" s="28" t="s">
        <v>21</v>
      </c>
      <c r="B25" s="8" t="e">
        <f>12-B2+E2+B5-E5-B6+E6+B9-B12+10*(B7-E7)*LOG10(B14)</f>
        <v>#NUM!</v>
      </c>
      <c r="C25" s="8" t="e">
        <f>12-C2+E2+C5-E5-C6+E6+C10-C12+10*(C7-E7)*LOG10(C14)</f>
        <v>#NUM!</v>
      </c>
      <c r="D25" s="8" t="e">
        <f>12-D2+E2+D5-E5-D6+E6+D11-D12+10*(D7-E7)*LOG10(D14)</f>
        <v>#NUM!</v>
      </c>
      <c r="E25" s="8">
        <v>9</v>
      </c>
      <c r="F25" s="9" t="e">
        <f>12-F2+E2+F5-E5-F6+E6+F13-F12+10*(F7-E7)*LOG10(F14)</f>
        <v>#NUM!</v>
      </c>
      <c r="G25" s="3">
        <v>0.1025</v>
      </c>
      <c r="H25" s="3">
        <v>0.019</v>
      </c>
      <c r="I25" s="3">
        <v>0.001135</v>
      </c>
      <c r="J25" s="3">
        <v>7.12E-05</v>
      </c>
    </row>
    <row r="26" spans="1:10" ht="24">
      <c r="A26" s="29"/>
      <c r="B26" s="11" t="e">
        <f>B25-1.5</f>
        <v>#NUM!</v>
      </c>
      <c r="C26" s="11" t="e">
        <f>C25-1.5</f>
        <v>#NUM!</v>
      </c>
      <c r="D26" s="11" t="e">
        <f>D25-1.5</f>
        <v>#NUM!</v>
      </c>
      <c r="E26" s="11"/>
      <c r="F26" s="12" t="e">
        <f>F25-1.5</f>
        <v>#NUM!</v>
      </c>
      <c r="G26" s="3"/>
      <c r="H26" s="3"/>
      <c r="I26" s="11"/>
      <c r="J26" s="3"/>
    </row>
    <row r="27" spans="1:10" ht="24.75" thickBot="1">
      <c r="A27" s="29"/>
      <c r="B27" s="14" t="e">
        <f>B26-3</f>
        <v>#NUM!</v>
      </c>
      <c r="C27" s="14" t="e">
        <f>C26-3</f>
        <v>#NUM!</v>
      </c>
      <c r="D27" s="14" t="e">
        <f>D26-3</f>
        <v>#NUM!</v>
      </c>
      <c r="E27" s="14"/>
      <c r="F27" s="15" t="e">
        <f>F26-3</f>
        <v>#NUM!</v>
      </c>
      <c r="G27" s="3">
        <v>8.742</v>
      </c>
      <c r="H27" s="3">
        <v>1.144</v>
      </c>
      <c r="I27" s="3">
        <v>0.03585</v>
      </c>
      <c r="J27" s="3">
        <v>0.002603</v>
      </c>
    </row>
    <row r="28" spans="1:10" ht="24">
      <c r="A28" s="28" t="s">
        <v>22</v>
      </c>
      <c r="B28" s="8" t="e">
        <f>12-B2+F2+B5-F5-B6+F6+B9-B13+10*(B7-F7)*LOG10(B14)</f>
        <v>#NUM!</v>
      </c>
      <c r="C28" s="8" t="e">
        <f>12-C2+F2+C5-F5-C6+F6+C10-C13+10*(C7-F7)*LOG10(C14)</f>
        <v>#NUM!</v>
      </c>
      <c r="D28" s="8" t="e">
        <f>12-D2+F2+D5-F5-D6+F6+D11-D13+10*(D7-F7)*LOG10(D14)</f>
        <v>#NUM!</v>
      </c>
      <c r="E28" s="8" t="e">
        <f>12-E2+F2+E5-F5-E6+F6+D12-D13+10*(E7-F7)*LOG10(E14)</f>
        <v>#NUM!</v>
      </c>
      <c r="F28" s="9">
        <v>9</v>
      </c>
      <c r="G28" s="3">
        <v>-2.556</v>
      </c>
      <c r="H28" s="3">
        <v>-0.425</v>
      </c>
      <c r="I28" s="3">
        <v>-0.0132</v>
      </c>
      <c r="J28" s="3">
        <v>-0.00105</v>
      </c>
    </row>
    <row r="29" spans="1:10" ht="24">
      <c r="A29" s="34"/>
      <c r="B29" s="11" t="e">
        <f>B28-1.5</f>
        <v>#NUM!</v>
      </c>
      <c r="C29" s="11" t="e">
        <f>C28-2</f>
        <v>#NUM!</v>
      </c>
      <c r="D29" s="11" t="e">
        <f>D28-2</f>
        <v>#NUM!</v>
      </c>
      <c r="E29" s="11" t="e">
        <f>E28-2</f>
        <v>#NUM!</v>
      </c>
      <c r="F29" s="12"/>
      <c r="G29" s="3">
        <v>0.2535</v>
      </c>
      <c r="H29" s="3">
        <v>0.042</v>
      </c>
      <c r="I29" s="3">
        <v>0.00128</v>
      </c>
      <c r="J29" s="3">
        <v>0.000108</v>
      </c>
    </row>
    <row r="30" spans="1:10" ht="24.75" thickBot="1">
      <c r="A30" s="35"/>
      <c r="B30" s="14" t="e">
        <f>B29-3</f>
        <v>#NUM!</v>
      </c>
      <c r="C30" s="14" t="e">
        <f>C29-3</f>
        <v>#NUM!</v>
      </c>
      <c r="D30" s="14" t="e">
        <f>D29-3</f>
        <v>#NUM!</v>
      </c>
      <c r="E30" s="14" t="e">
        <f>E29-3</f>
        <v>#NUM!</v>
      </c>
      <c r="F30" s="15"/>
      <c r="G30" s="3"/>
      <c r="H30" s="3"/>
      <c r="I30" s="3"/>
      <c r="J30" s="3"/>
    </row>
    <row r="31" spans="1:6" ht="24.75" thickBot="1">
      <c r="A31" s="16"/>
      <c r="B31" s="11"/>
      <c r="C31" s="11"/>
      <c r="D31" s="11"/>
      <c r="E31" s="11"/>
      <c r="F31" s="12"/>
    </row>
    <row r="32" spans="1:10" ht="24.75" thickBot="1">
      <c r="A32" s="22"/>
      <c r="B32" s="7" t="s">
        <v>23</v>
      </c>
      <c r="C32" s="8" t="s">
        <v>24</v>
      </c>
      <c r="D32" s="8" t="s">
        <v>25</v>
      </c>
      <c r="E32" s="7" t="s">
        <v>26</v>
      </c>
      <c r="F32" s="8" t="s">
        <v>27</v>
      </c>
      <c r="G32" s="23" t="s">
        <v>28</v>
      </c>
      <c r="H32" s="24" t="s">
        <v>29</v>
      </c>
      <c r="I32" s="25" t="s">
        <v>30</v>
      </c>
      <c r="J32" s="23" t="s">
        <v>31</v>
      </c>
    </row>
    <row r="33" spans="1:10" ht="24.75" thickBot="1">
      <c r="A33" s="26"/>
      <c r="B33" s="21" t="s">
        <v>13</v>
      </c>
      <c r="C33" s="21"/>
      <c r="D33" s="21"/>
      <c r="E33" s="21"/>
      <c r="F33" s="21"/>
      <c r="G33" s="25"/>
      <c r="H33" s="25"/>
      <c r="I33" s="25"/>
      <c r="J33" s="23"/>
    </row>
    <row r="34" spans="1:10" ht="24">
      <c r="A34" s="18" t="s">
        <v>18</v>
      </c>
      <c r="B34" s="7">
        <f>G19+H19*B16+I19*B16^2+J19*B16^3+(G20+H20*B16+I20*B16^2+J20*B16^3)*B7+(G21+H21*B16+I21*B16^2+J21*B16^3)*B7^2</f>
        <v>9.197785999999999</v>
      </c>
      <c r="C34" s="8">
        <f>G19+H19*B17+I19*B17^2+J19*B17^3+(G20+H20*B17+I20*B17^2+J20*B17^3)*B7+(G21+H21*B17+I21*B17^2+J21*B17^3)*B7^2</f>
        <v>3.161</v>
      </c>
      <c r="D34" s="8">
        <f>G19+H19*B18+I19*B18^2+J19*B18^3+(G20+H20*B18+I20*B18^2+J20*B18^3)*B7+(G21+H21*B18+I21*B18^2+J21*B18^3)*B7^2</f>
        <v>3.161</v>
      </c>
      <c r="E34" s="7">
        <f>$G$23+$H$23*$B16+$I$23*$B16^2+$J$23*$B16^3+($G$24+$H$24*$B16+$I$24*$B16^2+$J$24*$B16^3)*$B$7+($G$25+$H$25*$B16+$I$25*$B16^2+$J$25*$B16^3)*$B$7^2</f>
        <v>13.53379</v>
      </c>
      <c r="F34" s="8">
        <f>$G$23+$H$23*$B17+$I$23*$B17^2+$J$23*$B17^3+($G$24+$H$24*$B17+$I$24*$B17^2+$J$24*$B17^3)*$B$7+($G$25+$H$25*$B17+$I$25*$B17^2+$J$25*$B17^3)*$B$7^2</f>
        <v>4.648</v>
      </c>
      <c r="G34" s="8">
        <f>$G$23+$H$23*$B18+$I$23*$B18^2+$J$23*$B18^3+($G$24+$H$24*$B18+$I$24*$B18^2+$J$24*$B18^3)*$B$7+($G$25+$H$25*$B18+$I$25*$B18^2+$J$25*$B177^3)*$B$7^2</f>
        <v>4.648</v>
      </c>
      <c r="H34" s="7">
        <f>$G$27+$H$27*$B16+$I$27*$B16^2+$J$27*$B16^3+($G$28+$H$28*$B16+$I$28*$B16^2+$J$28*$B16^3)*$B$7+($G$29+$H$29*$B16+$I$29*$B16^2+$J$29*$B16^3)*$B$7^2</f>
        <v>23.839437</v>
      </c>
      <c r="I34" s="8">
        <f>$G$27+$H$27*$B17+$I$27*$B17^2+$J$27*$B17^3+($G$28+$H$28*$B17+$I$28*$B17^2+$J$28*$B17^3)*$B$7+($G$29+$H$29*$B17+$I$29*$B17^2+$J$29*$B17^3)*$B$7^2</f>
        <v>8.742</v>
      </c>
      <c r="J34" s="9">
        <f>$G$27+$H$27*$B18+$I$27*$B18^2+$J$27*$B18^3+($G$28+$H$28*$B18+$I$28*$B18^2+$J$28*$B18^3)*$B$7+($G$29+$H$29*$B18+$I$29*$B18^2+$J$29*$B18^3)*$B$7^2</f>
        <v>8.742</v>
      </c>
    </row>
    <row r="35" spans="1:10" ht="24">
      <c r="A35" s="18" t="s">
        <v>19</v>
      </c>
      <c r="B35" s="10" t="e">
        <f>G19+H19*B19+I19*B19^2+J19*B19^3+(G20+H20*B19+I20*B19^2+J20*B19^3)*B7+(G21+H21*B19+I21*B19^2+J21*B19^3)*B7^2</f>
        <v>#NUM!</v>
      </c>
      <c r="C35" s="11" t="e">
        <f>G19+H19*B20+I19*B20^2+J19*B20^3+(G20+H20*B20+I20*B20^2+J20*B20^3)*B7+(G21+H21*B20+I21*B20^2+J21*B20^3)*B7^2</f>
        <v>#NUM!</v>
      </c>
      <c r="D35" s="11" t="e">
        <f>G19+H19*B21+I19*B21^2+J19*B21^3+(G20+H20*B21+I20*B21^2+J20*B21^3)*B7+(G21+H21*B21+I21*B21^2+J21*B21^3)*B7^2</f>
        <v>#NUM!</v>
      </c>
      <c r="E35" s="10" t="e">
        <f>$G$23+$H$23*$B19+$I$23*$B19^2+$J$23*$B19^3+($G$24+$H$24*$B19+$I$24*$B19^2+$J$24*$B19^3)*$B$7+($G$25+$H$25*$B19+$I$25*$B19^2+$J$25*$B19^3)*$B$7^2</f>
        <v>#NUM!</v>
      </c>
      <c r="F35" s="11" t="e">
        <f>$G$23+$H$23*$B20+$I$23*$B20^2+$J$23*$B20^3+($G$24+$H$24*$B20+$I$24*$B20^2+$J$24*$B20^3)*$B$7+($G$25+$H$25*$B20+$I$25*$B20^2+$J$25*$B20^3)*$B$7^2</f>
        <v>#NUM!</v>
      </c>
      <c r="G35" s="11" t="e">
        <f>$G$23+$H$23*$B21+$I$23*$B21^2+$J$23*$B21^3+($G$24+$H$24*$B21+$I$24*$B21^2+$J$24*$B21^3)*$B$7+($G$25+$H$25*$B21+$I$25*$B21^2+$J$25*$B21^3)*$B$7^2</f>
        <v>#NUM!</v>
      </c>
      <c r="H35" s="10" t="e">
        <f>$G$27+$H$27*$B19+$I$27*$B19^2+$J$27*$B19^3+($G$28+$H$28*$B19+$I$28*$B19^2+$J$28*$B19^3)*$B$7+($G$29+$H$29*$B19+$I$29*$B19^2+$J$29*$B19^3)*$B$7^2</f>
        <v>#NUM!</v>
      </c>
      <c r="I35" s="11" t="e">
        <f>$G$27+$H$27*$B20+$I$27*$B20^2+$J$27*$B20^3+($G$28+$H$28*$B20+$I$28*$B20^2+$J$28*$B20^3)*$B$7+($G$29+$H$29*$B20+$I$29*$B20^2+$J$29*$B20^3)*$B$7^2</f>
        <v>#NUM!</v>
      </c>
      <c r="J35" s="12" t="e">
        <f>$G$27+$H$27*$B21+$I$27*$B21^2+$J$27*$B21^3+($G$28+$H$28*$B21+$I$28*$B21^2+$J$28*$B21^3)*$B$7+($G$29+$H$29*$B21+$I$29*$B21^2+$J$29*$B21^3)*$B$7^2</f>
        <v>#NUM!</v>
      </c>
    </row>
    <row r="36" spans="1:10" ht="24">
      <c r="A36" s="19" t="s">
        <v>20</v>
      </c>
      <c r="B36" s="10" t="e">
        <f>$G$19+$H$19*$B22+$I$19*$B22^2+$J$19*$B22^3+($G$20+$H$20*$B22+$I$20*$B22^2+$J$20*$B22^3)*$B$7+($G$21+$H$21*$B22+$I$21*$B22^2+$J$21*$B22^3)*$B$7^2</f>
        <v>#NUM!</v>
      </c>
      <c r="C36" s="11" t="e">
        <f>G19+H19*B23+I19*B23^2+J19*B23^3+(G20+H20*B23+I20*B23^2+J20*B23^3)*B7+(G21+H21*B23+I21*B23^2+J21*B23^3)*B7^2</f>
        <v>#NUM!</v>
      </c>
      <c r="D36" s="11" t="e">
        <f>G19+H19*B24+I19*B24^2+J19*B24^3+(G20+H20*B24+I20*B24^2+J20*B24^3)*B7+(G21+H21*B24+I21*B24^2+J21*B24^3)*B7^2</f>
        <v>#NUM!</v>
      </c>
      <c r="E36" s="10" t="e">
        <f>$G$23+$H$23*$B22+$I$23*$B22^2+$J$23*$B22^3+($G$24+$H$24*$B22+$I$24*$B22^2+$J$24*$B22^3)*$B$7+($G$25+$H$25*$B22+$I$25*$B22^2+$J$25*$B22^3)*$B$7^2</f>
        <v>#NUM!</v>
      </c>
      <c r="F36" s="11" t="e">
        <f>$G$23+$H$23*$B23+$I$23*$B23^2+$J$23*$B23^3+($G$24+$H$24*$B23+$I$24*$B23^2+$J$24*$B23^3)*$B$7+($G$25+$H$25*$B23+$I$25*$B23^2+$J$25*$B23^3)*$B$7^2</f>
        <v>#NUM!</v>
      </c>
      <c r="G36" s="11" t="e">
        <f>$G$23+$H$23*$B24+$I$23*$B24^2+$J$23*$B24^3+($G$24+$H$24*$B24+$I$24*$B24^2+$J$24*$B24^3)*$B$7+($G$25+$H$25*$B24+$I$25*$B24^2+$J$25*$B24^3)*$B$7^2</f>
        <v>#NUM!</v>
      </c>
      <c r="H36" s="10" t="e">
        <f>$G$27+$H$27*$B22+$I$27*$B22^2+$J$27*$B22^3+($G$28+$H$28*$B22+$I$28*$B22^2+$J$28*$B22^3)*$B$7+($G$29+$H$29*$B22+$I$29*$B22^2+$J$29*$B22^3)*$B$7^2</f>
        <v>#NUM!</v>
      </c>
      <c r="I36" s="11" t="e">
        <f>$G$27+$H$27*$B23+$I$27*$B23^2+$J$27*$B23^3+($G$28+$H$28*$B23+$I$28*$B23^2+$J$28*$B23^3)*$B$7+($G$29+$H$29*$B23+$I$29*$B23^2+$J$29*$B23^3)*$B$7^2</f>
        <v>#NUM!</v>
      </c>
      <c r="J36" s="12" t="e">
        <f>$G$27+$H$27*$B24+$I$27*$B24^2+$J$27*$B24^3+($G$28+$H$28*$B24+$I$28*$B24^2+$J$28*$B24^3)*$B$7+($G$29+$H$29*$B24+$I$29*$B24^2+$J$29*$B24^3)*$B$7^2</f>
        <v>#NUM!</v>
      </c>
    </row>
    <row r="37" spans="1:10" ht="24">
      <c r="A37" s="18" t="s">
        <v>21</v>
      </c>
      <c r="B37" s="10" t="e">
        <f>$G$19+$H$19*B25+$I$19*B25^2+$J$19*B25^3+($G$20+$H$20*B25+$I$20*B25^2+$J$20*B25^3)*$B$7+($G$21+$H$21*B25+$I$21*B25^2+$J$21*B25^3)*$B$7^2</f>
        <v>#NUM!</v>
      </c>
      <c r="C37" s="11" t="e">
        <f>$G$19+$H$19*B26+$I$19*B26^2+$J$19*B26^3+($G$20+$H$20*B26+$I$20*B26^2+$J$20*B26^3)*$B$7+($G$21+$H$21*B26+$I$21*B26^2+$J$21*B26^3)*$B$7^2</f>
        <v>#NUM!</v>
      </c>
      <c r="D37" s="11" t="e">
        <f>$G$19+$H$19*B27+$I$19*B27^2+$J$19*B27^3+($G$20+$H$20*B27+$I$20*B27^2+$J$20*B27^3)*$B$7+($G$21+$H$21*B27+$I$21*B27^2+$J$21*B27^3)*$B$7^2</f>
        <v>#NUM!</v>
      </c>
      <c r="E37" s="10" t="e">
        <f>$G$23+$H$23*$B25+$I$23*$B25^2+$J$23*$B25^3+($G$24+$H$24*$B25+$I$24*$B25^2+$J$24*$B25^3)*$B$7+($G$25+$H$25*$B25+$I$25*$B25^2+$J$25*$B25^3)*$B$7^2</f>
        <v>#NUM!</v>
      </c>
      <c r="F37" s="11" t="e">
        <f>$G$23+$H$23*$B26+$I$23*$B26^2+$J$23*$B26^3+($G$24+$H$24*$B26+$I$24*$B26^2+$J$24*$B26^3)*$B$7+($G$25+$H$25*$B26+$I$25*$B26^2+$J$25*$B26^3)*$B$7^2</f>
        <v>#NUM!</v>
      </c>
      <c r="G37" s="11" t="e">
        <f>$G$23+$H$23*$B27+$I$23*$B27^2+$J$23*$B27^3+($G$24+$H$24*$B27+$I$24*$B27^2+$J$24*$B27^3)*$B$7+($G$25+$H$25*$B27+$I$25*$B27^2+$J$25*$B27^3)*$B$7^2</f>
        <v>#NUM!</v>
      </c>
      <c r="H37" s="10" t="e">
        <f>$G$27+$H$27*$B25+$I$27*$B25^2+$J$27*$B25^3+($G$28+$H$28*$B25+$I$28*$B25^2+$J$28*$B25^3)*$B$7+($G$29+$H$29*$B25+$I$29*$B25^2+$J$29*$B25^3)*$B$7^2</f>
        <v>#NUM!</v>
      </c>
      <c r="I37" s="11" t="e">
        <f>$G$27+$H$27*$B26+$I$27*$B26^2+$J$27*$B26^3+($G$28+$H$28*$B26+$I$28*$B26^2+$J$28*$B26^3)*$B$7+($G$29+$H$29*$B26+$I$29*$B26^2+$J$29*$B26^3)*$B$7^2</f>
        <v>#NUM!</v>
      </c>
      <c r="J37" s="12" t="e">
        <f>$G$27+$H$27*$B27+$I$27*$B27^2+$J$27*$B27^3+($G$28+$H$28*$B27+$I$28*$B27^2+$J$28*$B27^3)*$B$7+($G$29+$H$29*$B27+$I$29*$B27^2+$J$29*$B27^3)*$B$7^2</f>
        <v>#NUM!</v>
      </c>
    </row>
    <row r="38" spans="1:10" ht="24.75" thickBot="1">
      <c r="A38" s="18" t="s">
        <v>22</v>
      </c>
      <c r="B38" s="13" t="e">
        <f>$G$19+$H$19*B28+$I$19*B28^2+$J$19*B28^3+($G$20+$H$20*B28+$I$20*B28^2+$J$20*B28^3)*$B$7+($G$21+$H$21*B28+$I$21*B28^2+$J$21*B28^3)*$B$7^2</f>
        <v>#NUM!</v>
      </c>
      <c r="C38" s="14" t="e">
        <f>$G$19+$H$19*B29+$I$19*B29^2+$J$19*B29^3+($G$20+$H$20*B29+$I$20*B29^2+$J$20*B29^3)*$B$7+($G$21+$H$21*B29+$I$21*B29^2+$J$21*B29^3)*$B$7^2</f>
        <v>#NUM!</v>
      </c>
      <c r="D38" s="14" t="e">
        <f>$G$19+$H$19*B30+$I$19*B30^2+$J$19*B30^3+($G$20+$H$20*B30+$I$20*B30^2+$J$20*B30^3)*$B$7+($G$21+$H$21*B30+$I$21*B30^2+$J$21*B30^3)*$B$7^2</f>
        <v>#NUM!</v>
      </c>
      <c r="E38" s="13" t="e">
        <f>$G$23+$H$23*$B28+$I$23*$B28^2+$J$23*$B28^3+($G$24+$H$24*$B28+$I$24*$B28^2+$J$24*$B28^3)*$B$7+($G$25+$H$25*$B28+$I$25*$B28^2+$J$25*$B28^3)*$B$7^2</f>
        <v>#NUM!</v>
      </c>
      <c r="F38" s="14" t="e">
        <f>$G$23+$H$23*$B29+$I$23*$B29^2+$J$23*$B29^3+($G$24+$H$24*$B29+$I$24*$B29^2+$J$24*$B29^3)*$B$7+($G$25+$H$25*$B29+$I$25*$B29^2+$J$25*$B29^3)*$B$7^2</f>
        <v>#NUM!</v>
      </c>
      <c r="G38" s="14" t="e">
        <f>$G$23+$H$23*$B30+$I$23*$B30^2+$J$23*$B30^3+($G$24+$H$24*$B30+$I$24*$B30^2+$J$24*$B30^3)*$B$7+($G$25+$H$25*$B30+$I$25*$B30^2+$J$25*$B30^3)*$B$7^2</f>
        <v>#NUM!</v>
      </c>
      <c r="H38" s="13" t="e">
        <f>$G$27+$H$27*$B28+$I$27*$B28^2+$J$27*$B28^3+($G$28+$H$28*$B28+$I$28*$B28^2+$J$28*$B28^3)*$B$7+($G$29+$H$29*$B28+$I$29*$B28^2+$J$29*$B28^3)*$B$7^2</f>
        <v>#NUM!</v>
      </c>
      <c r="I38" s="14" t="e">
        <f>$G$27+$H$27*$B29+$I$27*$B29^2+$J$27*$B29^3+($G$28+$H$28*$B29+$I$28*$B29^2+$J$28*$B29^3)*$B$7+($G$29+$H$29*$B29+$I$29*$B29^2+$J$29*$B29^3)*$B$7^2</f>
        <v>#NUM!</v>
      </c>
      <c r="J38" s="15" t="e">
        <f>$G$27+$H$27*$B30+$I$27*$B30^2+$J$27*$B30^3+($G$28+$H$28*$B30+$I$28*$B30^2+$J$28*$B30^3)*$B$7+($G$29+$H$29*$B30+$I$29*$B30^2+$J$29*$B30^3)*$B$7^2</f>
        <v>#NUM!</v>
      </c>
    </row>
    <row r="39" spans="1:10" ht="24.75" thickBot="1">
      <c r="A39" s="17"/>
      <c r="B39" s="36" t="s">
        <v>32</v>
      </c>
      <c r="C39" s="11"/>
      <c r="D39" s="11"/>
      <c r="E39" s="11"/>
      <c r="F39" s="11"/>
      <c r="G39" s="37"/>
      <c r="H39" s="37"/>
      <c r="I39" s="37"/>
      <c r="J39" s="38"/>
    </row>
    <row r="40" spans="1:10" ht="24">
      <c r="A40" s="17" t="s">
        <v>18</v>
      </c>
      <c r="B40" s="7" t="e">
        <f>$G$19+$H$19*$C16+$I$19*$C16^2+$J$19*$C16^3+($G$20+$H$20*$C16+$I$20*$C16^2+$J$20*$C16^3)*$C$7+($G$21+$H$21*$C16+$I$21*$C16^2+$J$21*$C16^3)*$C$7^2</f>
        <v>#NUM!</v>
      </c>
      <c r="C40" s="8" t="e">
        <f>$G$19+$H$19*$C17+$I$19*$C17^2+$J$19*$C17^3+($G$20+$H$20*$C17+$I$20*$C17^2+$J$20*$C17^3)*$C$7+($G$21+$H$21*$C17+$I$21*$C17^2+$J$21*$C17^3)*$C$7^2</f>
        <v>#NUM!</v>
      </c>
      <c r="D40" s="8" t="e">
        <f>$G$19+$H$19*$C18+$I$19*$C18^2+$J$19*$C18^3+($G$20+$H$20*$C18+$I$20*$C18^2+$J$20*$C18^3)*$C$7+($G$21+$H$21*$C18+$I$21*$C18^2+$J$21*$C18^3)*$C$7^2</f>
        <v>#NUM!</v>
      </c>
      <c r="E40" s="7" t="e">
        <f>$G$23+$H$23*$C16+$I$23*$C16^2+$J$23*$C16^3+($G$24+$H$24*$C16+$I$24*$C16^2+$J$24*$C16^3)*$C$7+($G$25+$H$25*$C16+$I$25*$C16^2+$J$25*$C16^3)*$C$7^2</f>
        <v>#NUM!</v>
      </c>
      <c r="F40" s="8" t="e">
        <f>$G$23+$H$23*$C17+$I$23*$C17^2+$J$23*$C17^3+($G$24+$H$24*$C17+$I$24*$C17^2+$J$24*$C17^3)*$C$7+($G$25+$H$25*$C17+$I$25*$C17^2+$J$25*$C17^3)*$C$7^2</f>
        <v>#NUM!</v>
      </c>
      <c r="G40" s="8" t="e">
        <f>$G$23+$H$23*$C18+$I$23*$C18^2+$J$23*$C18^3+($G$24+$H$24*$C18+$I$24*$C18^2+$J$24*$C18^3)*$C$7+($G$25+$H$25*$C18+$I$25*$C18^2+$J$25*$C18^3)*$C$7^2</f>
        <v>#NUM!</v>
      </c>
      <c r="H40" s="7" t="e">
        <f>$G$27+$H$27*$C16+$I$27*$C16^2+$J$27*$C16^3+($G$28+$H$28*$C16+$I$28*$C16^2+$J$28*$C16^3)*$C$7+($G$29+$H$29*$C16+$I$29*$C16^2+$J$29*$C16^3)*$C$7^2</f>
        <v>#NUM!</v>
      </c>
      <c r="I40" s="8" t="e">
        <f>$G$27+$H$27*$C17+$I$27*$C17^2+$J$27*$C17^3+($G$28+$H$28*$C17+$I$28*$C17^2+$J$28*$C17^3)*$C$7+($G$29+$H$29*$C17+$I$29*$C17^2+$J$29*$C17^3)*$C$7^2</f>
        <v>#NUM!</v>
      </c>
      <c r="J40" s="9" t="e">
        <f>$G$27+$H$27*$C18+$I$27*$C18^2+$J$27*$C18^3+($G$28+$H$28*$C18+$I$28*$C18^2+$J$28*$C18^3)*$C$7+($G$29+$H$29*$C18+$I$29*$C18^2+$J$29*$C18^3)*$C$7^2</f>
        <v>#NUM!</v>
      </c>
    </row>
    <row r="41" spans="1:10" ht="24">
      <c r="A41" s="18" t="s">
        <v>19</v>
      </c>
      <c r="B41" s="10">
        <f>$G$19+$H$19*$C19+$I$19*$C19^2+$J$19*$C19^3+($G$20+$H$20*$C19+$I$20*$C19^2+$J$20*$C19^3)*$C$7+($G$21+$H$21*$C19+$I$21*$C19^2+$J$21*$C19^3)*$C$7^2</f>
        <v>9.197785999999999</v>
      </c>
      <c r="C41" s="11">
        <f>$G$19+$H$19*$C20+$I$19*$C20^2+$J$19*$C20^3+($G$20+$H$20*$C20+$I$20*$C20^2+$J$20*$C20^3)*$C$7+($G$21+$H$21*$C20+$I$21*$C20^2+$J$21*$C20^3)*$C$7^2</f>
        <v>3.161</v>
      </c>
      <c r="D41" s="11">
        <f>$G$19+$H$19*$C21+$I$19*$C21^2+$J$19*$C21^3+($G$20+$H$20*$C21+$I$20*$C21^2+$J$20*$C21^3)*$C$7+($G$21+$H$21*$C21+$I$21*$C21^2+$J$21*$C21^3)*$C$7^2</f>
        <v>3.161</v>
      </c>
      <c r="E41" s="10">
        <f>$G$23+$H$23*$C19+$I$23*$C19^2+$J$23*$C19^3+($G$24+$H$24*$C19+$I$24*$C19^2+$J$24*$C19^3)*$C$7+($G$25+$H$25*$C19+$I$25*$C19^2+$J$25*$C19^3)*$C$7^2</f>
        <v>13.53379</v>
      </c>
      <c r="F41" s="11">
        <f>$G$23+$H$23*$C20+$I$23*$C20^2+$J$23*$C20^3+($G$24+$H$24*$C20+$I$24*$C20^2+$J$24*$C20^3)*$C$7+($G$25+$H$25*$C20+$I$25*$C20^2+$J$25*$C20^3)*$C$7^2</f>
        <v>4.648</v>
      </c>
      <c r="G41" s="11">
        <f>$G$23+$H$23*$C21+$I$23*$C21^2+$J$23*$C21^3+($G$24+$H$24*$C21+$I$24*$C21^2+$J$24*$C21^3)*$C$7+($G$25+$H$25*$C21+$I$25*$C21^2+$J$25*$C21^3)*$C$7^2</f>
        <v>4.648</v>
      </c>
      <c r="H41" s="10">
        <f>$G$27+$H$27*$C19+$I$27*$C19^2+$J$27*$C19^3+($G$28+$H$28*$C19+$I$28*$C19^2+$J$28*$C19^3)*$C$7+($G$29+$H$29*$C19+$I$29*$C19^2+$J$29*$C19^3)*$C$7^2</f>
        <v>23.839437</v>
      </c>
      <c r="I41" s="11">
        <f>$G$27+$H$27*$C20+$I$27*$C20^2+$J$27*$C20^3+($G$28+$H$28*$C20+$I$28*$C20^2+$J$28*$C20^3)*$C$7+($G$29+$H$29*$C20+$I$29*$C20^2+$J$29*$C20^3)*$C$7^2</f>
        <v>8.742</v>
      </c>
      <c r="J41" s="12">
        <f>$G$27+$H$27*$C21+$I$27*$C21^2+$J$27*$C21^3+($G$28+$H$28*$C21+$I$28*$C21^2+$J$28*$C21^3)*$C$7+($G$29+$H$29*$C21+$I$29*$C21^2+$J$29*$C21^3)*$C$7^2</f>
        <v>8.742</v>
      </c>
    </row>
    <row r="42" spans="1:10" ht="24">
      <c r="A42" s="19" t="s">
        <v>20</v>
      </c>
      <c r="B42" s="10" t="e">
        <f>$G$19+$H$19*$C22+$I$19*$C22^2+$J$19*$C22^3+($G$20+$H$20*$C22+$I$20*$C22^2+$J$20*$C22^3)*$C$7+($G$21+$H$21*$C22+$I$21*$C22^2+$J$21*$C22^3)*$C$7^2</f>
        <v>#NUM!</v>
      </c>
      <c r="C42" s="11" t="e">
        <f>$G$19+$H$19*$C23+$I$19*$C23^2+$J$19*$C23^3+($G$20+$H$20*$C23+$I$20*$C23^2+$J$20*$C23^3)*$C$7+($G$21+$H$21*$C23+$I$21*$C23^2+$J$21*$C23^3)*$C$7^2</f>
        <v>#NUM!</v>
      </c>
      <c r="D42" s="11" t="e">
        <f>$G$19+$H$19*$C24+$I$19*$C24^2+$J$19*$C24^3+($G$20+$H$20*$C24+$I$20*$C24^2+$J$20*$C24^3)*$C$7+($G$21+$H$21*$C24+$I$21*$C24^2+$J$21*$C24^3)*$C$7^2</f>
        <v>#NUM!</v>
      </c>
      <c r="E42" s="10" t="e">
        <f>$G$23+$H$23*$C22+$I$23*$C22^2+$J$23*$C22^3+($G$24+$H$24*$C22+$I$24*$C22^2+$J$24*$C22^3)*$C$7+($G$25+$H$25*$C22+$I$25*$C22^2+$J$25*$C22^3)*$C$7^2</f>
        <v>#NUM!</v>
      </c>
      <c r="F42" s="11" t="e">
        <f>$G$23+$H$23*$C23+$I$23*$C23^2+$J$23*$C23^3+($G$24+$H$24*$C23+$I$24*$C23^2+$J$24*$C23^3)*$C$7+($G$25+$H$25*$C23+$I$25*$C23^2+$J$25*$C23^3)*$C$7^2</f>
        <v>#NUM!</v>
      </c>
      <c r="G42" s="11" t="e">
        <f>$G$23+$H$23*$C24+$I$23*$C24^2+$J$23*$C24^3+($G$24+$H$24*$C24+$I$24*$C24^2+$J$24*$C24^3)*$C$7+($G$25+$H$25*$C24+$I$25*$C24^2+$J$25*$C24^3)*$C$7^2</f>
        <v>#NUM!</v>
      </c>
      <c r="H42" s="10" t="e">
        <f>$G$27+$H$27*$C22+$I$27*$C22^2+$J$27*$C22^3+($G$28+$H$28*$C22+$I$28*$C22^2+$J$28*$C22^3)*$C$7+($G$29+$H$29*$C22+$I$29*$C22^2+$J$29*$C22^3)*$C$7^2</f>
        <v>#NUM!</v>
      </c>
      <c r="I42" s="11" t="e">
        <f>$G$27+$H$27*$C23+$I$27*$C23^2+$J$27*$C23^3+($G$28+$H$28*$C23+$I$28*$C23^2+$J$28*$C23^3)*$C$7+($G$29+$H$29*$C23+$I$29*$C23^2+$J$29*$C23^3)*$C$7^2</f>
        <v>#NUM!</v>
      </c>
      <c r="J42" s="12" t="e">
        <f>$G$27+$H$27*$C24+$I$27*$C24^2+$J$27*$C24^3+($G$28+$H$28*$C24+$I$28*$C24^2+$J$28*$C24^3)*$C$7+($G$29+$H$29*$C24+$I$29*$C24^2+$J$29*$C24^3)*$C$7^2</f>
        <v>#NUM!</v>
      </c>
    </row>
    <row r="43" spans="1:10" ht="24">
      <c r="A43" s="18" t="s">
        <v>21</v>
      </c>
      <c r="B43" s="10" t="e">
        <f>$G$19+$H$19*$C25+$I$19*$C25^2+$J$19*$C25^3+($G$20+$H$20*$C25+$I$20*$C25^2+$J$20*$C25^3)*$C$7+($G$21+$H$21*$C25+$I$21*$C25^2+$J$21*$C25^3)*$C$7^2</f>
        <v>#NUM!</v>
      </c>
      <c r="C43" s="11" t="e">
        <f>$G$19+$H$19*$C26+$I$19*$C26^2+$J$19*$C26^3+($G$20+$H$20*$C26+$I$20*$C26^2+$J$20*$C26^3)*$C$7+($G$21+$H$21*$C26+$I$21*$C26^2+$J$21*$C26^3)*$C$7^2</f>
        <v>#NUM!</v>
      </c>
      <c r="D43" s="11" t="e">
        <f>$G$19+$H$19*$C27+$I$19*$C27^2+$J$19*$C27^3+($G$20+$H$20*$C27+$I$20*$C27^2+$J$20*$C27^3)*$C$7+($G$21+$H$21*$C27+$I$21*$C27^2+$J$21*$C27^3)*$C$7^2</f>
        <v>#NUM!</v>
      </c>
      <c r="E43" s="10" t="e">
        <f>$G$23+$H$23*$C25+$I$23*$C25^2+$J$23*$C25^3+($G$24+$H$24*$C25+$I$24*$C25^2+$J$24*$C25^3)*$C$7+($G$25+$H$25*$C25+$I$25*$C25^2+$J$25*$C25^3)*$C$7^2</f>
        <v>#NUM!</v>
      </c>
      <c r="F43" s="11" t="e">
        <f>$G$23+$H$23*$C26+$I$23*$C26^2+$J$23*$C26^3+($G$24+$H$24*$C26+$I$24*$C26^2+$J$24*$C26^3)*$C$7+($G$25+$H$25*$C26+$I$25*$C26^2+$J$25*$C26^3)*$C$7^2</f>
        <v>#NUM!</v>
      </c>
      <c r="G43" s="11" t="e">
        <f>$G$23+$H$23*$C27+$I$23*$C27^2+$J$23*$C27^3+($G$24+$H$24*$C27+$I$24*$C27^2+$J$24*$C27^3)*$C$7+($G$25+$H$25*$C27+$I$25*$C27^2+$J$25*$C27^3)*$C$7^2</f>
        <v>#NUM!</v>
      </c>
      <c r="H43" s="10" t="e">
        <f>$G$27+$H$27*$C25+$I$27*$C25^2+$J$27*$C25^3+($G$28+$H$28*$C25+$I$28*$C25^2+$J$28*$C25^3)*$C$7+($G$29+$H$29*$C25+$I$29*$C25^2+$J$29*$C25^3)*$C$7^2</f>
        <v>#NUM!</v>
      </c>
      <c r="I43" s="11" t="e">
        <f>$G$27+$H$27*$C26+$I$27*$C26^2+$J$27*$C26^3+($G$28+$H$28*$C26+$I$28*$C26^2+$J$28*$C26^3)*$C$7+($G$29+$H$29*$C26+$I$29*$C26^2+$J$29*$C26^3)*$C$7^2</f>
        <v>#NUM!</v>
      </c>
      <c r="J43" s="12" t="e">
        <f>$G$27+$H$27*$C27+$I$27*$C27^2+$J$27*$C27^3+($G$28+$H$28*$C27+$I$28*$C27^2+$J$28*$C27^3)*$C$7+($G$29+$H$29*$C27+$I$29*$C27^2+$J$29*$C27^3)*$C$7^2</f>
        <v>#NUM!</v>
      </c>
    </row>
    <row r="44" spans="1:10" ht="24.75" thickBot="1">
      <c r="A44" s="18" t="s">
        <v>22</v>
      </c>
      <c r="B44" s="13" t="e">
        <f>$G$19+$H$19*$C28+$I$19*$C28^2+$J$19*$C28^3+($G$20+$H$20*$C28+$I$20*$C28^2+$J$20*$C28^3)*$C$7+($G$21+$H$21*$C28+$I$21*$C28^2+$J$21*$C28^3)*$C$7^2</f>
        <v>#NUM!</v>
      </c>
      <c r="C44" s="14" t="e">
        <f>$G$19+$H$19*$C29+$I$19*$C29^2+$J$19*$C29^3+($G$20+$H$20*$C29+$I$20*$C29^2+$J$20*$C29^3)*$C$7+($G$21+$H$21*$C29+$I$21*$C29^2+$J$21*$C29^3)*$C$7^2</f>
        <v>#NUM!</v>
      </c>
      <c r="D44" s="14" t="e">
        <f>$G$19+$H$19*$C30+$I$19*$C30^2+$J$19*$C30^3+($G$20+$H$20*$C30+$I$20*$C30^2+$J$20*$C30^3)*$C$7+($G$21+$H$21*$C30+$I$21*$C30^2+$J$21*$C30^3)*$C$7^2</f>
        <v>#NUM!</v>
      </c>
      <c r="E44" s="13" t="e">
        <f>$G$23+$H$23*$C28+$I$23*$C28^2+$J$23*$C28^3+($G$24+$H$24*$C28+$I$24*$C28^2+$J$24*$C28^3)*$C$7+($G$25+$H$25*$C28+$I$25*$C28^2+$J$25*$C28^3)*$C$7^2</f>
        <v>#NUM!</v>
      </c>
      <c r="F44" s="14" t="e">
        <f>$G$23+$H$23*$C29+$I$23*$C29^2+$J$23*$C29^3+($G$24+$H$24*$C29+$I$24*$C29^2+$J$24*$C29^3)*$C$7+($G$25+$H$25*$C29+$I$25*$C29^2+$J$25*$C29^3)*$C$7^2</f>
        <v>#NUM!</v>
      </c>
      <c r="G44" s="14" t="e">
        <f>$G$23+$H$23*$C30+$I$23*$C30^2+$J$23*$C30^3+($G$24+$H$24*$C30+$I$24*$C30^2+$J$24*$C30^3)*$C$7+($G$25+$H$25*$C30+$I$25*$C30^2+$J$25*$C30^3)*$C$7^2</f>
        <v>#NUM!</v>
      </c>
      <c r="H44" s="13" t="e">
        <f>$G$27+$H$27*$C28+$I$27*$C28^2+$J$27*$C28^3+($G$28+$H$28*$C28+$I$28*$C28^2+$J$28*$C28^3)*$C$7+($G$29+$H$29*$C28+$I$29*$C28^2+$J$29*$C28^3)*$C$7^2</f>
        <v>#NUM!</v>
      </c>
      <c r="I44" s="14" t="e">
        <f>$G$27+$H$27*$C29+$I$27*$C29^2+$J$27*$C29^3+($G$28+$H$28*$C29+$I$28*$C29^2+$J$28*$C29^3)*$C$7+($G$29+$H$29*$C29+$I$29*$C29^2+$J$29*$C29^3)*$C$7^2</f>
        <v>#NUM!</v>
      </c>
      <c r="J44" s="15" t="e">
        <f>$G$27+$H$27*$C30+$I$27*$C30^2+$J$27*$C30^3+($G$28+$H$28*$C30+$I$28*$C30^2+$J$28*$C30^3)*$C$7+($G$29+$H$29*$C30+$I$29*$C30^2+$J$29*$C30^3)*$C$7^2</f>
        <v>#NUM!</v>
      </c>
    </row>
    <row r="45" spans="1:10" ht="24.75" thickBot="1">
      <c r="A45" s="26"/>
      <c r="B45" s="36" t="s">
        <v>33</v>
      </c>
      <c r="C45" s="11"/>
      <c r="D45" s="11"/>
      <c r="E45" s="11"/>
      <c r="F45" s="11"/>
      <c r="G45" s="37"/>
      <c r="H45" s="37"/>
      <c r="I45" s="37"/>
      <c r="J45" s="38"/>
    </row>
    <row r="46" spans="1:10" ht="24">
      <c r="A46" s="18" t="s">
        <v>18</v>
      </c>
      <c r="B46" s="7" t="e">
        <f>$G$19+$H$19*$D16+$I$19*$D16^2+$J$19*$D16^3+($G$20+$H$20*$D16+$I$20*$D16^2+$J$20*$D16^3)*$C$7+($G$21+$H$21*$D16+$I$21*$D16^2+$J$21*$D16^3)*$D$7^2</f>
        <v>#NUM!</v>
      </c>
      <c r="C46" s="8" t="e">
        <f>$G$19+$H$19*$D17+$I$19*$D17^2+$J$19*$D17^3+($G$20+$H$20*$D17+$I$20*$D17^2+$J$20*$D17^3)*$C$7+($G$21+$H$21*$D17+$I$21*$D17^2+$J$21*$D17^3)*$D$7^2</f>
        <v>#NUM!</v>
      </c>
      <c r="D46" s="8" t="e">
        <f>$G$19+$H$19*$D18+$I$19*$D18^2+$J$19*$D18^3+($G$20+$H$20*$D18+$I$20*$D18^2+$J$20*$D18^3)*$C$7+($G$21+$H$21*$D18+$I$21*$D18^2+$J$21*$D18^3)*$D$7^2</f>
        <v>#NUM!</v>
      </c>
      <c r="E46" s="7" t="e">
        <f>$G$23+$H$23*$D16+$I$23*$D16^2+$J$23*$D16^3+($G$24+$H$24*$D16+$I$24*$D16^2+$J$24*$D16^3)*$D$7+($G$25+$H$25*$D16+$I$25*$D16^2+$J$25*$D16^3)*$D$7^2</f>
        <v>#NUM!</v>
      </c>
      <c r="F46" s="8" t="e">
        <f>$G$23+$H$23*$D17+$I$23*$D17^2+$J$23*$D17^3+($G$24+$H$24*$D17+$I$24*$D17^2+$J$24*$D17^3)*$D$7+($G$25+$H$25*$D17+$I$25*$D17^2+$J$25*$D17^3)*$D$7^2</f>
        <v>#NUM!</v>
      </c>
      <c r="G46" s="8" t="e">
        <f>$G$23+$H$23*$D18+$I$23*$D18^2+$J$23*$D18^3+($G$24+$H$24*$D18+$I$24*$D18^2+$J$24*$D18^3)*$D$7+($G$25+$H$25*$D18+$I$25*$D18^2+$J$25*$D18^3)*$D$7^2</f>
        <v>#NUM!</v>
      </c>
      <c r="H46" s="7" t="e">
        <f>$G$27+$H$27*$D16+$I$27*$D16^2+$J$27*$D16^3+($G$28+$H$28*$D16+$I$28*$D16^2+$J$28*$D16^3)*$D$7+($G$29+$H$29*$D16+$I$29*$D16^2+$J$29*$D16^3)*$D$7^2</f>
        <v>#NUM!</v>
      </c>
      <c r="I46" s="8" t="e">
        <f>$G$27+$H$27*$D17+$I$27*$D17^2+$J$27*$D17^3+($G$28+$H$28*$D17+$I$28*$D17^2+$J$28*$D17^3)*$D$7+($G$29+$H$29*$D17+$I$29*$D17^2+$J$29*$D17^3)*$D$7^2</f>
        <v>#NUM!</v>
      </c>
      <c r="J46" s="9" t="e">
        <f>$G$27+$H$27*$D18+$I$27*$D18^2+$J$27*$D18^3+($G$28+$H$28*$D18+$I$28*$D18^2+$J$28*$D18^3)*$D$7+($G$29+$H$29*$D18+$I$29*$D18^2+$J$29*$D18^3)*$D$7^2</f>
        <v>#NUM!</v>
      </c>
    </row>
    <row r="47" spans="1:10" ht="24">
      <c r="A47" s="18" t="s">
        <v>19</v>
      </c>
      <c r="B47" s="10" t="e">
        <f>$G$19+$H$19*$D19+$I$19*$D19^2+$J$19*$D19^3+($G$20+$H$20*$D19+$I$20*$D19^2+$J$20*$D19^3)*$C$7+($G$21+$H$21*$D19+$I$21*$D19^2+$J$21*$D19^3)*$D$7^2</f>
        <v>#NUM!</v>
      </c>
      <c r="C47" s="11" t="e">
        <f>$G$19+$H$19*$D20+$I$19*$D20^2+$J$19*$D20^3+($G$20+$H$20*$D20+$I$20*$D20^2+$J$20*$D20^3)*$C$7+($G$21+$H$21*$D20+$I$21*$D20^2+$J$21*$D20^3)*$D$7^2</f>
        <v>#NUM!</v>
      </c>
      <c r="D47" s="11" t="e">
        <f>$G$19+$H$19*$D21+$I$19*$D21^2+$J$19*$D21^3+($G$20+$H$20*$D21+$I$20*$D21^2+$J$20*$D21^3)*$C$7+($G$21+$H$21*$D21+$I$21*$D21^2+$J$21*$D21^3)*$D$7^2</f>
        <v>#NUM!</v>
      </c>
      <c r="E47" s="10" t="e">
        <f>$G$23+$H$23*$D19+$I$23*$D19^2+$J$23*$D19^3+($G$24+$H$24*$D19+$I$24*$D19^2+$J$24*$D19^3)*$D$7+($G$25+$H$25*$D19+$I$25*$D19^2+$J$25*$D19^3)*$D$7^2</f>
        <v>#NUM!</v>
      </c>
      <c r="F47" s="11" t="e">
        <f>$G$23+$H$23*$D20+$I$23*$D20^2+$J$23*$D20^3+($G$24+$H$24*$D20+$I$24*$D20^2+$J$24*$D20^3)*$D$7+($G$25+$H$25*$D20+$I$25*$D20^2+$J$25*$D20^3)*$D$7^2</f>
        <v>#NUM!</v>
      </c>
      <c r="G47" s="11" t="e">
        <f>$G$23+$H$23*$D21+$I$23*$D21^2+$J$23*$D21^3+($G$24+$H$24*$D21+$I$24*$D21^2+$J$24*$D21^3)*$D$7+($G$25+$H$25*$D21+$I$25*$D21^2+$J$25*$D21^3)*$D$7^2</f>
        <v>#NUM!</v>
      </c>
      <c r="H47" s="10" t="e">
        <f>$G$27+$H$27*$D19+$I$27*$D19^2+$J$27*$D19^3+($G$28+$H$28*$D19+$I$28*$D19^2+$J$28*$D19^3)*$D$7+($G$29+$H$29*$D19+$I$29*$D19^2+$J$29*$D19^3)*$D$7^2</f>
        <v>#NUM!</v>
      </c>
      <c r="I47" s="11" t="e">
        <f>$G$27+$H$27*$D20+$I$27*$D20^2+$J$27*$D20^3+($G$28+$H$28*$D20+$I$28*$D20^2+$J$28*$D20^3)*$D$7+($G$29+$H$29*$D20+$I$29*$D20^2+$J$29*$D20^3)*$D$7^2</f>
        <v>#NUM!</v>
      </c>
      <c r="J47" s="12" t="e">
        <f>$G$27+$H$27*$D21+$I$27*$D21^2+$J$27*$D21^3+($G$28+$H$28*$D21+$I$28*$D21^2+$J$28*$D21^3)*$D$7+($G$29+$H$29*$D21+$I$29*$D21^2+$J$29*$D21^3)*$D$7^2</f>
        <v>#NUM!</v>
      </c>
    </row>
    <row r="48" spans="1:10" ht="24">
      <c r="A48" s="19" t="s">
        <v>20</v>
      </c>
      <c r="B48" s="10">
        <f>$G$19+$H$19*$D22+$I$19*$D22^2+$J$19*$D22^3+($G$20+$H$20*$D22+$I$20*$D22^2+$J$20*$D22^3)*$C$7+($G$21+$H$21*$D22+$I$21*$D22^2+$J$21*$D22^3)*$D$7^2</f>
        <v>9.197785999999999</v>
      </c>
      <c r="C48" s="11">
        <f>$G$19+$H$19*$D23+$I$19*$D23^2+$J$19*$D23^3+($G$20+$H$20*$D23+$I$20*$D23^2+$J$20*$D23^3)*$C$7+($G$21+$H$21*$D23+$I$21*$D23^2+$J$21*$D23^3)*$D$7^2</f>
        <v>3.161</v>
      </c>
      <c r="D48" s="11">
        <f>$G$19+$H$19*$D24+$I$19*$D24^2+$J$19*$D24^3+($G$20+$H$20*$D24+$I$20*$D24^2+$J$20*$D24^3)*$C$7+($G$21+$H$21*$D24+$I$21*$D24^2+$J$21*$D24^3)*$D$7^2</f>
        <v>3.161</v>
      </c>
      <c r="E48" s="10">
        <f>$G$23+$H$23*$D22+$I$23*$D22^2+$J$23*$D22^3+($G$24+$H$24*$D22+$I$24*$D22^2+$J$24*$D22^3)*$D$7+($G$25+$H$25*$D22+$I$25*$D22^2+$J$25*$D22^3)*$D$7^2</f>
        <v>13.53379</v>
      </c>
      <c r="F48" s="11">
        <f>$G$23+$H$23*$D23+$I$23*$D23^2+$J$23*$D23^3+($G$24+$H$24*$D23+$I$24*$D23^2+$J$24*$D23^3)*$D$7+($G$25+$H$25*$D23+$I$25*$D23^2+$J$25*$D23^3)*$D$7^2</f>
        <v>4.648</v>
      </c>
      <c r="G48" s="11">
        <f>$G$23+$H$23*$D24+$I$23*$D24^2+$J$23*$D24^3+($G$24+$H$24*$D24+$I$24*$D24^2+$J$24*$D24^3)*$D$7+($G$25+$H$25*$D24+$I$25*$D24^2+$J$25*$D24^3)*$D$7^2</f>
        <v>4.648</v>
      </c>
      <c r="H48" s="10">
        <f>$G$27+$H$27*$D22+$I$27*$D22^2+$J$27*$D22^3+($G$28+$H$28*$D22+$I$28*$D22^2+$J$28*$D22^3)*$D$7+($G$29+$H$29*$D22+$I$29*$D22^2+$J$29*$D22^3)*$D$7^2</f>
        <v>23.839437</v>
      </c>
      <c r="I48" s="11">
        <f>$G$27+$H$27*$D23+$I$27*$D23^2+$J$27*$D23^3+($G$28+$H$28*$D23+$I$28*$D23^2+$J$28*$D23^3)*$D$7+($G$29+$H$29*$D23+$I$29*$D23^2+$J$29*$D23^3)*$D$7^2</f>
        <v>8.742</v>
      </c>
      <c r="J48" s="12">
        <f>$G$27+$H$27*$D24+$I$27*$D24^2+$J$27*$D24^3+($G$28+$H$28*$D24+$I$28*$D24^2+$J$28*$D24^3)*$D$7+($G$29+$H$29*$D24+$I$29*$D24^2+$J$29*$D24^3)*$D$7^2</f>
        <v>8.742</v>
      </c>
    </row>
    <row r="49" spans="1:10" ht="24">
      <c r="A49" s="18" t="s">
        <v>21</v>
      </c>
      <c r="B49" s="10" t="e">
        <f>$G$19+$H$19*$D25+$I$19*$D25^2+$J$19*$D25^3+($G$20+$H$20*$D25+$I$20*$D25^2+$J$20*$D25^3)*$C$7+($G$21+$H$21*$D25+$I$21*$D25^2+$J$21*$D25^3)*$D$7^2</f>
        <v>#NUM!</v>
      </c>
      <c r="C49" s="11" t="e">
        <f>$G$19+$H$19*$D26+$I$19*$D26^2+$J$19*$D26^3+($G$20+$H$20*$D26+$I$20*$D26^2+$J$20*$D26^3)*$C$7+($G$21+$H$21*$D26+$I$21*$D26^2+$J$21*$D26^3)*$D$7^2</f>
        <v>#NUM!</v>
      </c>
      <c r="D49" s="11" t="e">
        <f>$G$19+$H$19*$D27+$I$19*$D27^2+$J$19*$D27^3+($G$20+$H$20*$D27+$I$20*$D27^2+$J$20*$D27^3)*$C$7+($G$21+$H$21*$D27+$I$21*$D27^2+$J$21*$D27^3)*$D$7^2</f>
        <v>#NUM!</v>
      </c>
      <c r="E49" s="10" t="e">
        <f>$G$23+$H$23*$D25+$I$23*$D25^2+$J$23*$D25^3+($G$24+$H$24*$D25+$I$24*$D25^2+$J$24*$D25^3)*$D$7+($G$25+$H$25*$D25+$I$25*$D25^2+$J$25*$D25^3)*$D$7^2</f>
        <v>#NUM!</v>
      </c>
      <c r="F49" s="11" t="e">
        <f>$G$23+$H$23*$D26+$I$23*$D26^2+$J$23*$D26^3+($G$24+$H$24*$D26+$I$24*$D26^2+$J$24*$D26^3)*$D$7+($G$25+$H$25*$D26+$I$25*$D26^2+$J$25*$D26^3)*$D$7^2</f>
        <v>#NUM!</v>
      </c>
      <c r="G49" s="11" t="e">
        <f>$G$23+$H$23*$D27+$I$23*$D27^2+$J$23*$D27^3+($G$24+$H$24*$D27+$I$24*$D27^2+$J$24*$D27^3)*$D$7+($G$25+$H$25*$D27+$I$25*$D27^2+$J$25*$D27^3)*$D$7^2</f>
        <v>#NUM!</v>
      </c>
      <c r="H49" s="10" t="e">
        <f>$G$27+$H$27*$D25+$I$27*$D25^2+$J$27*$D25^3+($G$28+$H$28*$D25+$I$28*$D25^2+$J$28*$D25^3)*$D$7+($G$29+$H$29*$D25+$I$29*$D25^2+$J$29*$D25^3)*$D$7^2</f>
        <v>#NUM!</v>
      </c>
      <c r="I49" s="11" t="e">
        <f>$G$27+$H$27*$D26+$I$27*$D26^2+$J$27*$D26^3+($G$28+$H$28*$D26+$I$28*$D26^2+$J$28*$D26^3)*$D$7+($G$29+$H$29*$D26+$I$29*$D26^2+$J$29*$D26^3)*$D$7^2</f>
        <v>#NUM!</v>
      </c>
      <c r="J49" s="12" t="e">
        <f>$G$27+$H$27*$D27+$I$27*$D27^2+$J$27*$D27^3+($G$28+$H$28*$D27+$I$28*$D27^2+$J$28*$D27^3)*$D$7+($G$29+$H$29*$D27+$I$29*$D27^2+$J$29*$D27^3)*$D$7^2</f>
        <v>#NUM!</v>
      </c>
    </row>
    <row r="50" spans="1:10" ht="24.75" thickBot="1">
      <c r="A50" s="20" t="s">
        <v>22</v>
      </c>
      <c r="B50" s="13" t="e">
        <f>$G$19+$H$19*$D28+$I$19*$D28^2+$J$19*$D28^3+($G$20+$H$20*$D28+$I$20*$D28^2+$J$20*$D28^3)*$C$7+($G$21+$H$21*$D28+$I$21*$D28^2+$J$21*$D28^3)*$D$7^2</f>
        <v>#NUM!</v>
      </c>
      <c r="C50" s="14" t="e">
        <f>$G$19+$H$19*$D29+$I$19*$D29^2+$J$19*$D29^3+($G$20+$H$20*$D29+$I$20*$D29^2+$J$20*$D29^3)*$C$7+($G$21+$H$21*$D29+$I$21*$D29^2+$J$21*$D29^3)*$D$7^2</f>
        <v>#NUM!</v>
      </c>
      <c r="D50" s="14" t="e">
        <f>$G$19+$H$19*$D30+$I$19*$D30^2+$J$19*$D30^3+($G$20+$H$20*$D30+$I$20*$D30^2+$J$20*$D30^3)*$C$7+($G$21+$H$21*$D30+$I$21*$D30^2+$J$21*$D30^3)*$D$7^2</f>
        <v>#NUM!</v>
      </c>
      <c r="E50" s="13" t="e">
        <f>$G$23+$H$23*$D28+$I$23*$D28^2+$J$23*$D28^3+($G$24+$H$24*$D28+$I$24*$D28^2+$J$24*$D28^3)*$D$7+($G$25+$H$25*$D28+$I$25*$D28^2+$J$25*$D28^3)*$D$7^2</f>
        <v>#NUM!</v>
      </c>
      <c r="F50" s="14" t="e">
        <f>$G$23+$H$23*$D29+$I$23*$D29^2+$J$23*$D29^3+($G$24+$H$24*$D29+$I$24*$D29^2+$J$24*$D29^3)*$D$7+($G$25+$H$25*$D29+$I$25*$D29^2+$J$25*$D29^3)*$D$7^2</f>
        <v>#NUM!</v>
      </c>
      <c r="G50" s="14" t="e">
        <f>$G$23+$H$23*$D30+$I$23*$D30^2+$J$23*$D30^3+($G$24+$H$24*$D30+$I$24*$D30^2+$J$24*$D30^3)*$D$7+($G$25+$H$25*$D30+$I$25*$D30^2+$J$25*$D30^3)*$D$7^2</f>
        <v>#NUM!</v>
      </c>
      <c r="H50" s="13" t="e">
        <f>$G$27+$H$27*$D28+$I$27*$D28^2+$J$27*$D28^3+($G$28+$H$28*$D28+$I$28*$D28^2+$J$28*$D28^3)*$D$7+($G$29+$H$29*$D28+$I$29*$D28^2+$J$29*$D28^3)*$D$7^2</f>
        <v>#NUM!</v>
      </c>
      <c r="I50" s="14" t="e">
        <f>$G$27+$H$27*$D29+$I$27*$D29^2+$J$27*$D29^3+($G$28+$H$28*$D29+$I$28*$D29^2+$J$28*$D29^3)*$D$7+($G$29+$H$29*$D29+$I$29*$D29^2+$J$29*$D29^3)*$D$7^2</f>
        <v>#NUM!</v>
      </c>
      <c r="J50" s="15" t="e">
        <f>$G$27+$H$27*$D30+$I$27*$D30^2+$J$27*$D30^3+($G$28+$H$28*$D30+$I$28*$D30^2+$J$28*$D30^3)*$D$7+($G$29+$H$29*$D30+$I$29*$D30^2+$J$29*$D30^3)*$D$7^2</f>
        <v>#NUM!</v>
      </c>
    </row>
    <row r="51" spans="1:10" ht="24.75" thickBot="1">
      <c r="A51" s="27"/>
      <c r="B51" s="36" t="s">
        <v>34</v>
      </c>
      <c r="C51" s="39"/>
      <c r="D51" s="39"/>
      <c r="E51" s="39"/>
      <c r="F51" s="39"/>
      <c r="G51" s="39"/>
      <c r="H51" s="39"/>
      <c r="I51" s="39"/>
      <c r="J51" s="49"/>
    </row>
    <row r="52" spans="1:10" ht="24">
      <c r="A52" s="17" t="s">
        <v>18</v>
      </c>
      <c r="B52" s="40" t="e">
        <f>$G$19+$H$19*$E16+$I$19*$E16^2+$J$19*$E16^3+($G$20+$H$20*$E16+$I$20*$E16^2+$J$20*$E16^3)*$E$7+($G$21+$H$21*$E16+$I$21*$E16^2+$J$21*$E16^3)*$E$7^2</f>
        <v>#NUM!</v>
      </c>
      <c r="C52" s="42" t="e">
        <f>$G$19+$H$19*$E17+$I$19*$E17^2+$J$19*$E17^3+($G$20+$H$20*$E17+$I$20*$E17^2+$J$20*$E17^3)*$E$7+($G$21+$H$21*$E17+$I$21*$E17^2+$J$21*$E17^3)*$E$7^2</f>
        <v>#NUM!</v>
      </c>
      <c r="D52" s="42" t="e">
        <f>$G$19+$H$19*$E18+$I$19*$E18^2+$J$19*$E18^3+($G$20+$H$20*$E18+$I$20*$E18^2+$J$20*$E18^3)*$E$7+($G$21+$H$21*$E18+$I$21*$E18^2+$J$21*$E18^3)*$E$7^2</f>
        <v>#NUM!</v>
      </c>
      <c r="E52" s="40" t="e">
        <f>$G$23+$H$23*$E16+$I$23*$E16^2+$J$23*$E16^3+($G$24+$H$24*$E16+$I$24*$E16^2+$J$24*$E16^3)*$E$7+($G$25+$H$25*$E16+$I$25*$E16^2+$J$25*$E16^3)*$E$7^2</f>
        <v>#NUM!</v>
      </c>
      <c r="F52" s="42" t="e">
        <f>$G$23+$H$23*$E17+$I$23*$E17^2+$J$23*$E17^3+($G$24+$H$24*$E17+$I$24*$E17^2+$J$24*$E17^3)*$E$7+($G$25+$H$25*$E17+$I$25*$E17^2+$J$25*$E17^3)*$E$7^2</f>
        <v>#NUM!</v>
      </c>
      <c r="G52" s="42" t="e">
        <f>$G$23+$H$23*$E18+$I$23*$E18^2+$J$23*$E18^3+($G$24+$H$24*$E18+$I$24*$E18^2+$J$24*$E18^3)*$E$7+($G$25+$H$25*$E18+$I$25*$E18^2+$J$25*$E18^3)*$E$7^2</f>
        <v>#NUM!</v>
      </c>
      <c r="H52" s="40" t="e">
        <f>$G$27+$H$27*$E16+$I$27*$E16^2+$J$27*$E16^3+($G$28+$H$28*$E16+$I$28*$E16^2+$J$28*$E16^3)*$E$7+($G$29+$H$29*$E16+$I$29*$E16^2+$J$29*$E16^3)*$E$7^2</f>
        <v>#NUM!</v>
      </c>
      <c r="I52" s="42" t="e">
        <f>$G$27+$H$27*$E17+$I$27*$E17^2+$J$27*$E17^3+($G$28+$H$28*$E17+$I$28*$E17^2+$J$28*$E17^3)*$E$7+($G$29+$H$29*$E17+$I$29*$E17^2+$J$29*$E17^3)*$E$7^2</f>
        <v>#NUM!</v>
      </c>
      <c r="J52" s="43" t="e">
        <f>$G$27+$H$27*$E18+$I$27*$E18^2+$J$27*$E18^3+($G$28+$H$28*$E18+$I$28*$E18^2+$J$28*$E18^3)*$E$7+($G$29+$H$29*$E18+$I$29*$E18^2+$J$29*$E18^3)*$E$7^2</f>
        <v>#NUM!</v>
      </c>
    </row>
    <row r="53" spans="1:10" ht="24">
      <c r="A53" s="18" t="s">
        <v>19</v>
      </c>
      <c r="B53" s="44" t="e">
        <f>$G$19+$H$19*$E19+$I$19*$E19^2+$J$19*$E19^3+($G$20+$H$20*$E19+$I$20*$E19^2+$J$20*$E19^3)*$E$7+($G$21+$H$21*$E19+$I$21*$E19^2+$J$21*$E19^3)*$E$7^2</f>
        <v>#NUM!</v>
      </c>
      <c r="C53" s="41" t="e">
        <f>$G$19+$H$19*$E20+$I$19*$E20^2+$J$19*$E20^3+($G$20+$H$20*$E20+$I$20*$E20^2+$J$20*$E20^3)*$E$7+($G$21+$H$21*$E20+$I$21*$E20^2+$J$21*$E20^3)*$E$7^2</f>
        <v>#NUM!</v>
      </c>
      <c r="D53" s="41" t="e">
        <f>$G$19+$H$19*$E21+$I$19*$E21^2+$J$19*$E21^3+($G$20+$H$20*$E21+$I$20*$E21^2+$J$20*$E21)*$E$7+($G$21+$H$21*$E21+$I$21*$E21^2+$J$21*$E21^3)*$E$7^2</f>
        <v>#NUM!</v>
      </c>
      <c r="E53" s="44" t="e">
        <f>$G$23+$H$23*$E19+$I$23*$E19^2+$J$23*$E19^3+($G$24+$H$24*$E19+$I$24*$E19^2+$J$24*$E19^3)*$E$7+($G$25+$H$25*$E19+$I$25*$E19^2+$J$25*$E19^3)*$E$7^2</f>
        <v>#NUM!</v>
      </c>
      <c r="F53" s="41" t="e">
        <f>$G$23+$H$23*$E20+$I$23*$E20^2+$J$23*$E20^3+($G$24+$H$24*$E20+$I$24*$E20^2+$J$24*$E20^3)*$E$7+($G$25+$H$25*$E20+$I$25*$E20^2+$J$25*$E20^3)*$E$7^2</f>
        <v>#NUM!</v>
      </c>
      <c r="G53" s="41" t="e">
        <f>$G$23+$H$23*$E21+$I$23*$E21^2+$J$23*$E21^3+($G$24+$H$24*$E21+$I$24*$E21^2+$J$24*$E21^3)*$E$7+($G$25+$H$25*$E21+$I$25*$E21^2+$J$25*$E21^3)*$E$7^2</f>
        <v>#NUM!</v>
      </c>
      <c r="H53" s="44" t="e">
        <f>$G$27+$H$27*$E19+$I$27*$E19^2+$J$27*$E19^3+($G$28+$H$28*$E19+$I$28*$E19^2+$J$28*$E19^3)*$E$7+($G$29+$H$29*$E19+$I$29*$E19^2+$J$29*$E19^3)*$E$7^2</f>
        <v>#NUM!</v>
      </c>
      <c r="I53" s="41" t="e">
        <f>$G$27+$H$27*$E20+$I$27*$E20^2+$J$27*$E20^3+($G$28+$H$28*$E20+$I$28*$E20^2+$J$28*$E20^3)*$E$7+($G$29+$H$29*$E20+$I$29*$E20^2+$J$29*$E20^3)*$E$7^2</f>
        <v>#NUM!</v>
      </c>
      <c r="J53" s="45" t="e">
        <f>$G$27+$H$27*$E21+$I$27*$E21^2+$J$27*$E21^3+($G$28+$H$28*$E21+$I$28*$E21^2+$J$28*$E21^3)*$E$7+($G$29+$H$29*$E21+$I$29*$E21^2+$J$29*$E21^3)*$E$7^2</f>
        <v>#NUM!</v>
      </c>
    </row>
    <row r="54" spans="1:10" ht="24">
      <c r="A54" s="19" t="s">
        <v>20</v>
      </c>
      <c r="B54" s="44" t="e">
        <f>$G$19+$H$19*$E22+$I$19*$E22^2+$J$19*$E22^3+($G$20+$H$20*$E22+$I$20*$E22^2+$J$20*$E22^3)*$E$7+($G$21+$H$21*$E22+$I$21*$E22^2+$J$21*$E22^3)*$E$7^2</f>
        <v>#NUM!</v>
      </c>
      <c r="C54" s="41" t="e">
        <f>$G$19+$H$19*$E23+$I$19*$E23^2+$J$19*$E23^3+($G$20+$H$20*$E23+I$20*$E23^2+$J$20*$E23^3)*$E$7+($G$21+$H$21*$E23+$I$21*$E23^2+$J$21*$E23^3)*$E$7^2</f>
        <v>#NUM!</v>
      </c>
      <c r="D54" s="41" t="e">
        <f>$G$19+$H$19*$E24+$I$19*$E24^2+$J$19*$E24^3+($G$20+$H$20*$E24+J$20*$E24^2+$J$20*$E24^3)*$E$7+($G$21+$H$21*$E24+$I$21*$E24^2+$J$21*$E24^3)*$E$7^2</f>
        <v>#NUM!</v>
      </c>
      <c r="E54" s="44" t="e">
        <f>$G$23+$H$23*$E22+$I$23*$E22^2+$J$23*$E22^3+($G$24+$H$24*$E22+$I$24*$E22^2+$J$24*$E22^3)*$E$7+($G$25+$H$25*$E22+$I$25*$E22^2+$J$25*$E22^3)*$E$7^2</f>
        <v>#NUM!</v>
      </c>
      <c r="F54" s="41" t="e">
        <f>$G$23+$H$23*$E23+$I$23*$E23^2+$J$23*$E23^3+($G$24+$H$24*$E23+$I$24*$E23^2+$J$24*$E23^3)*$E$7+($G$25+$H$25*$E23+$I$25*$E23^2+$J$25*$E23^3)*$E$7^2</f>
        <v>#NUM!</v>
      </c>
      <c r="G54" s="41" t="e">
        <f>$G$23+$H$23*$E24+$I$23*$E24^2+$J$23*$E24^3+($G$24+$H$24*$E24+$I$24*$E24^2+$J$24*$E24^3)*$E$7+($G$25+$H$25*$E24+$I$25*$E24^2+$J$25*$E24^3)*$E$7^2</f>
        <v>#NUM!</v>
      </c>
      <c r="H54" s="44" t="e">
        <f>$G$27+$H$27*$E22+$I$27*$E22^2+$J$27*$E22^3+($G$28+$H$28*$E22+$I$28*$E22^2+$J$28*$E22^3)*$E$7+($G$29+$H$29*$E22+$I$29*$E22^2+$J$29*$E22^3)*$E$7^2</f>
        <v>#NUM!</v>
      </c>
      <c r="I54" s="41" t="e">
        <f>$G$27+$H$27*$E23+$I$27*$E23^2+$J$27*$E23^3+($G$28+$H$28*$E23+$I$28*$E23^2+$J$28*$E23^3)*$E$7+($G$29+$H$29*$E23+$I$29*$E23^2+$J$29*$E23^3)*$E$7^2</f>
        <v>#NUM!</v>
      </c>
      <c r="J54" s="45" t="e">
        <f>$G$27+$H$27*$E24+$I$27*$E24^2+$J$27*$E24^3+($G$28+$H$28*$E24+$I$28*$E24^2+$J$28*$E24^3)*$E$7+($G$29+$H$29*$E24+$I$29*$E24^2+$J$29*$E24^3)*$E$7^2</f>
        <v>#NUM!</v>
      </c>
    </row>
    <row r="55" spans="1:10" ht="24">
      <c r="A55" s="18" t="s">
        <v>21</v>
      </c>
      <c r="B55" s="44">
        <f>$G$19+$H$19*$E25+$I$19*$E25^2+$J$19*$E25^3+($G$20+$H$20*$E25+$I$20*$E25^2+$J$20*$E25^3)*$E$7+($G$21+$H$21*$E25+$I$21*$E25^2+$J$21*$E25^3)*$E$7^2</f>
        <v>9.197785999999999</v>
      </c>
      <c r="C55" s="41">
        <f>$G$19+$H$19*$E26+$I$19*$E26^2+$J$19*$E26^3+($G$20+$H$20*$E26+$I$20*$E26^2+$J$20*$E26^3)*$E$7+($G$21+$H$21*$E26+$I$21*$E26^2+$J$21*$E26^3)*$E$7^2</f>
        <v>3.161</v>
      </c>
      <c r="D55" s="41">
        <f>$G$19+$H$19*$E27+$I$19*$E27^2+$J$19*$E27^3+($G$20+$H$20*$E27+$I$20*$E27^2+$J$20*$E27^3)*$E$7+($G$21+$H$21*$E27+$I$21*$E27^2+$J$21*$E27^3)*$E$7^2</f>
        <v>3.161</v>
      </c>
      <c r="E55" s="44">
        <f>$G$23+$H$23*$E25+$I$23*$E25^2+$J$23*$E25^3+($G$24+$H$24*$E25+$I$24*$E25^2+$J$24*$E25^3)*$E$7+($G$25+$H$25*$E25+$I$25*$E25^2+$J$25*$E25^3)*$E$7^2</f>
        <v>13.53379</v>
      </c>
      <c r="F55" s="41">
        <f>$G$23+$H$23*$E26+$I$23*$E26^2+$J$23*$E26^3+($G$24+$H$24*$E26+$I$24*$E26^2+$J$24*$E26^3)*$E$7+($G$25+$H$25*$E26+$I$25*$E26^2+$J$25*$E26^3)*$E$7^2</f>
        <v>4.648</v>
      </c>
      <c r="G55" s="41">
        <f>$G$23+$H$23*$E27+$I$23*$E27^2+$J$23*$E27^3+($G$24+$H$24*$E27+$I$24*$E27^2+$J$24*$E27^3)*$E$7+($G$25+$H$25*$E27+$I$25*$E27^2+$J$25*$E27^3)*$E$7^2</f>
        <v>4.648</v>
      </c>
      <c r="H55" s="44">
        <f>$G$27+$H$27*$E25+$I$27*$E25^2+$J$27*$E25^3+($G$28+$H$28*$E25+$I$28*$E25^2+$J$28*$E25^3)*$E$7+($G$29+$H$29*$E25+$I$29*$E25^2+$J$29*$E25^3)*$E$7^2</f>
        <v>23.839437</v>
      </c>
      <c r="I55" s="41">
        <f>$G$27+$H$27*$E26+$I$27*$E26^2+$J$27*$E26^3+($G$28+$H$28*$E26+$I$28*$E26^2+$J$28*$E26^3)*$E$7+($G$29+$H$29*$E26+$I$29*$E26^2+$J$29*$E26^3)*$E$7^2</f>
        <v>8.742</v>
      </c>
      <c r="J55" s="45">
        <f>$G$27+$H$27*$E27+$I$27*$E27^2+$J$27*$E27^3+($G$28+$H$28*$E27+$I$28*$E27^2+$J$28*$E27^3)*$E$7+($G$29+$H$29*$E27+$I$29*$E27^2+$J$29*$E27^3)*$E$7^2</f>
        <v>8.742</v>
      </c>
    </row>
    <row r="56" spans="1:10" ht="24.75" thickBot="1">
      <c r="A56" s="20" t="s">
        <v>22</v>
      </c>
      <c r="B56" s="46" t="e">
        <f>$G$19+$H$19*$E28+$I$19*$E28^2+$J$19*$E28^3+($G$20+$H$20*$E28+$I$20*$E28^2+$J$20*$E28^3)*$E$7+($G$21+$H$21*$E28+$I$21*$E28^2+$J$21*$E28^3)*$E$7^2</f>
        <v>#NUM!</v>
      </c>
      <c r="C56" s="47" t="e">
        <f>$G$19+$H$19*$E29+$I$19*$E29^2+$J$19*$E29^3+($G$20+$H$20*$E29+$I$20*$E29^2+$J$20*$E29^3)*$E$7+($G$21+$H$21*$E29+$I$21*$E29^2+$J$21*$E29^3)*$E$7^2</f>
        <v>#NUM!</v>
      </c>
      <c r="D56" s="47" t="e">
        <f>$G$19+$H$19*$E30+$I$19*$E30^2+$J$19*$E30^3+($G$20+$H$20*$E30+$I$20*$E30^2+$J$20*$E30^3)*$E$7+($G$21+$H$21*$E30+$I$21*$E30^2+$J$21*$E30^3)*$E$7^2</f>
        <v>#NUM!</v>
      </c>
      <c r="E56" s="46" t="e">
        <f>$G$23+$H$23*$E28+$I$23*$E28^2+$J$23*$E28^3+($G$24+$H$24*$E28+$I$24*$E28^2+$J$24*$E28^3)*$E$7+($G$25+$H$25*$E28+$I$25*$E28^2+$J$25*$E28^3)*$E$7^2</f>
        <v>#NUM!</v>
      </c>
      <c r="F56" s="47" t="e">
        <f>$G$23+$H$23*$E29+$I$23*$E29^2+$J$23*$E29^3+($G$24+$H$24*$E29+$I$24*$E29^2+$J$24*$E29^3)*$E$7+($G$25+$H$25*$E29+$I$25*$E29^2+$J$25*$E29^3)*$E$7^2</f>
        <v>#NUM!</v>
      </c>
      <c r="G56" s="47" t="e">
        <f>$G$23+$H$23*$E30+$I$23*$E30^2+$J$23*$E30^3+($G$24+$H$24*$E30+$I$24*$E30^2+$J$24*$E30^3)*$E$7+($G$25+$H$25*$E30+$I$25*$E30^2+$J$25*$E30^3)*$E$7^2</f>
        <v>#NUM!</v>
      </c>
      <c r="H56" s="46" t="e">
        <f>$G$27+$H$27*$E28+$I$27*$E28^2+$J$27*$E28^3+($G$28+$H$28*$E28+$I$28*$E28^2+$J$28*$E28^3)*$E$7+($G$29+$H$29*$E28+$I$29*$E28^2+$J$29*$E28^3)*$E$7^2</f>
        <v>#NUM!</v>
      </c>
      <c r="I56" s="47" t="e">
        <f>$G$27+$H$27*$E29+$I$27*$E29^2+$J$27*$E29^3+($G$28+$H$28*$E29+$I$28*$E29^2+$J$28*$E29^3)*$E$7+($G$29+$H$29*$E29+$I$29*$E29^2+$J$29*$E29^3)*$E$7^2</f>
        <v>#NUM!</v>
      </c>
      <c r="J56" s="48" t="e">
        <f>$G$27+$H$27*$E30+$I$27*$E30^2+$J$27*$E30^3+($G$28+$H$28*$E30+$I$28*$E30^2+$J$28*$E30^3)*$E$7+($G$29+$H$29*$E30+$I$29*$E30^2+$J$29*$E30^3)*$E$7^2</f>
        <v>#NUM!</v>
      </c>
    </row>
    <row r="57" spans="1:10" ht="24.75" thickBot="1">
      <c r="A57" s="27"/>
      <c r="B57" s="36" t="s">
        <v>35</v>
      </c>
      <c r="C57" s="39"/>
      <c r="D57" s="39"/>
      <c r="E57" s="39"/>
      <c r="F57" s="39"/>
      <c r="G57" s="39"/>
      <c r="H57" s="39"/>
      <c r="I57" s="39"/>
      <c r="J57" s="49"/>
    </row>
    <row r="58" spans="1:10" ht="24">
      <c r="A58" s="17" t="s">
        <v>18</v>
      </c>
      <c r="B58" s="7" t="e">
        <f>$G$19+$H$19*$F16+$I$19*$F16^2+$J$19*$F16^3+($G$20+$H$20*$F16+$I$20*$F16^2+$J$20*$F16^3)*$F$7+($G$21+$H$21*$F16+$I$21*$F16^2+$J$21*$F16^3)*$F$7^2</f>
        <v>#NUM!</v>
      </c>
      <c r="C58" s="8" t="e">
        <f>$G$19+$H$19*$F17+$I$19*$F17^2+$J$19*$F17^3+($G$20+$H$20*$F17+$I$20*$F17^2+$J$20*$F17^3)*$F$7+($G$21+$H$21*$F17+$I$21*$F17^2+$J$21*$F17^3)*$F$7^2</f>
        <v>#NUM!</v>
      </c>
      <c r="D58" s="8" t="e">
        <f>$G$19+$H$19*$F18+$I$19*$F18^2+$J$19*$F18^3+($G$20+$H$20*$F18+$I$20*$F18^2+$J$20*$F18^3)*$F$7+($G$21+$H$21*$F18+$I$21*$F18^2+$J$21*$F18^3)*$F$7^2</f>
        <v>#NUM!</v>
      </c>
      <c r="E58" s="7" t="e">
        <f>$G$23+$H$23*$F16+$I$23*$F16^2+$J$23*$F16^3+($G$24+$H$24*$F16+$I$24*$F16^2+$J$24*$F16^3)*$F$7+($G$25+$H$25*$F16+$I$25*$F16^2+$J$25*$F16^3)*$F$7^2</f>
        <v>#NUM!</v>
      </c>
      <c r="F58" s="8" t="e">
        <f>$G$23+$H$23*$F17+$I$23*$F17^2+$J$23*$F17^3+($G$24+$H$24*$F17+$I$24*$F17^2+$J$24*$F17^3)*$F$7+($G$25+$H$25*$F17+$I$25*$F17^2+$J$25*$F17^3)*$F$7^2</f>
        <v>#NUM!</v>
      </c>
      <c r="G58" s="8" t="e">
        <f>$G$23+$H$23*$F18+$I$23*$F18^2+$J$23*$F18^3+($G$24+$H$24*$F18+$I$24*$F18^2+$J$24*$F18^3)*$F$7+($G$25+$H$25*$F18+$I$25*$F18^2+$J$25*$F18^3)*$F$7^2</f>
        <v>#NUM!</v>
      </c>
      <c r="H58" s="7" t="e">
        <f>$G$27+$H$27*$F16+$I$27*$F16^2+$J$27*$F16^3+($G$28+$H$28*$F16+$I$28*$F16^2+$J$28*$F16^3)*$F$7+($G$29+$H$29*$F16+$I$29*$F16^2+$J$29*$F16^3)*$F$7^2</f>
        <v>#NUM!</v>
      </c>
      <c r="I58" s="8" t="e">
        <f>$G$27+$H$27*$F17+$I$27*$F17^2+$J$27*$F17^3+($G$28+$H$28*$F17+$I$28*$F17^2+$J$28*$F17^3)*$F$7+($G$29+$H$29*$F17+$I$29*$F17^2+$J$29*$F17^3)*$F$7^2</f>
        <v>#NUM!</v>
      </c>
      <c r="J58" s="9" t="e">
        <f>$G$27+$H$27*$F18+$I$27*$F18^2+$J$27*$F18^3+($G$28+$H$28*$F18+$I$28*$F18^2+$J$28*$F18^3)*$F$7+($G$29+$H$29*$F18+$I$29*$F18^2+$J$29*$F18^3)*$F$7^2</f>
        <v>#NUM!</v>
      </c>
    </row>
    <row r="59" spans="1:10" ht="24">
      <c r="A59" s="18" t="s">
        <v>19</v>
      </c>
      <c r="B59" s="10" t="e">
        <f>$G$19+$H$19*$F19+$I$19*$F19^2+$J$19*$F19^3+($G$20+$H$20*$F19+$I$20*$F19^2+$J$20*$F19^3)*$F$7+($G$21+$H$21*$F19+$I$21*$F19^2+$J$21*$F19^3)*$F$7^2</f>
        <v>#NUM!</v>
      </c>
      <c r="C59" s="11" t="e">
        <f>$G$19+$H$19*$F20+$I$19*$F20^2+$J$19*$F20^3+($G$20+$H$20*$F20+$I$20*$F20^2+$J$20*$F20^3)*$F$7+($G$21+$H$21*$F20+$I$21*$F20^2+$J$21*$F20^3)*$F$7^2</f>
        <v>#NUM!</v>
      </c>
      <c r="D59" s="11" t="e">
        <f>$G$19+$H$19*$F21+$I$19*$F21^2+$J$19*$F21^3+($G$20+$H$20*$F21+$I$20*$F21^2+$J$20*$F21^3)*$F$7+($G$21+$H$21*$F21+$I$21*$F21^2+$J$21*$F21^3)*$F$7^2</f>
        <v>#NUM!</v>
      </c>
      <c r="E59" s="10" t="e">
        <f>$G$23+$H$23*$F19+$I$23*$F19^2+$J$23*$F19^3+($G$24+$H$24*$F19+$I$24*$F19^2+$J$24*$F19^3)*$F$7+($G$25+$H$25*$F19+$I$25*$F19^2+$J$25*$F19^3)*$F$7^2</f>
        <v>#NUM!</v>
      </c>
      <c r="F59" s="11" t="e">
        <f>$G$23+$H$23*$F20+$I$23*$F20^2+$J$23*$F20^3+($G$24+$H$24*$F20+$I$24*$F20^2+$J$24*$F20^3)*$F$7+($G$25+$H$25*$F20+$I$25*$F20^2+$J$25*$F20^3)*$F$7^2</f>
        <v>#NUM!</v>
      </c>
      <c r="G59" s="11" t="e">
        <f>$G$23+$H$23*$F21+$I$23*$F21^2+$J$23*$F21^3+($G$24+$H$24*$F21+$I$24*$F21^2+$J$24*$F21^3)*$F$7+($G$25+$H$25*$F21+$I$25*$F21^2+$J$25*$F21^3)*$F$7^2</f>
        <v>#NUM!</v>
      </c>
      <c r="H59" s="10" t="e">
        <f>$G$27+$H$27*$F19+$I$27*$F19^2+$J$27*$F19^3+($G$28+$H$28*$F19+$I$28*$F19^2+$J$28*$F19^3)*$F$7+($G$29+$H$29*$F19+$I$29*$F19^2+$J$29*$F19^3)*$F$7^2</f>
        <v>#NUM!</v>
      </c>
      <c r="I59" s="11" t="e">
        <f>$G$27+$H$27*$F20+$I$27*$F20^2+$J$27*$F20^3+($G$28+$H$28*$F20+$I$28*$F20^2+$J$28*$F20^3)*$F$7+($G$29+$H$29*$F20+$I$29*$F20^2+$J$29*$F20^3)*$F$7^2</f>
        <v>#NUM!</v>
      </c>
      <c r="J59" s="12" t="e">
        <f>$G$27+$H$27*$F21+$I$27*$F21^2+$J$27*$F21^3+($G$28+$H$28*$F21+$I$28*$F21^2+$J$28*$F21^3)*$F$7+($G$29+$H$29*$F21+$I$29*$F21^2+$J$29*$F21^3)*$F$7^2</f>
        <v>#NUM!</v>
      </c>
    </row>
    <row r="60" spans="1:10" ht="24">
      <c r="A60" s="19" t="s">
        <v>20</v>
      </c>
      <c r="B60" s="10" t="e">
        <f>$G$19+$H$19*$F22+$I$19*$F22^2+$J$19*$F22^3+($G$20+$H$20*$F22+$I$20*$F22^2+$J$20*$F22^3)*$F$7+($G$21+$H$21*$F22+$I$21*$F22^2+$J$21*$F22^3)*$F$7^2</f>
        <v>#NUM!</v>
      </c>
      <c r="C60" s="11" t="e">
        <f>$G$19+$H$19*$F23+$I$19*$F23^2+$J$19*$F23^3+($G$20+$H$20*$F23+$I$20*$F23^2+$J$20*$F23^3)*$F$7+($G$21+$H$21*$F23+$I$21*$F23^2+$J$21*$F23^3)*$F$7^2</f>
        <v>#NUM!</v>
      </c>
      <c r="D60" s="11" t="e">
        <f>$G$19+$H$19*$F24+$I$19*$F24^2+$J$19*$F24^3+($G$20+$H$20*$F24+$I$20*$F24^2+$J$20*$F24^3)*$F$7+($G$21+$H$21*$F24+$I$21*$F24^2+$J$21*$F24^3)*$F$7^2</f>
        <v>#NUM!</v>
      </c>
      <c r="E60" s="10" t="e">
        <f>$G$23+$H$23*$F22+$I$23*$F22^2+$J$23*$F22^3+($G$24+$H$24*$F22+$I$24*$F22^2+$J$24*$F22^3)*$F$7+($G$25+$H$25*$F22+$I$25*$F22^2+$J$25*$F22^3)*$F$7^2</f>
        <v>#NUM!</v>
      </c>
      <c r="F60" s="11" t="e">
        <f>$G$23+$H$23*$F23+$I$23*$F23^2+$J$23*$F23^3+($G$24+$H$24*$F23+$I$24*$F23^2+$J$24*$F23^3)*$F$7+($G$25+$H$25*$F23+$I$25*$F23^2+$J$25*$F23^3)*$F$7^2</f>
        <v>#NUM!</v>
      </c>
      <c r="G60" s="11" t="e">
        <f>$G$23+$H$23*$F24+$I$23*$F24^2+$J$23*$F24^3+($G$24+$H$24*$F24+$I$24*$F24^2+$J$24*$F24^3)*$F$7+($G$25+$H$25*$F24+$I$25*$F24^2+$J$25*$F24^3)*$F$7^2</f>
        <v>#NUM!</v>
      </c>
      <c r="H60" s="10" t="e">
        <f>$G$27+$H$27*$F22+$I$27*$F22^2+$J$27*$F22^3+($G$28+$H$28*$F22+$I$28*$F22^2+$J$28*$F22^3)*$F$7+($G$29+$H$29*$F22+$I$29*$F22^2+$J$29*$F22^3)*$F$7^2</f>
        <v>#NUM!</v>
      </c>
      <c r="I60" s="11" t="e">
        <f>$G$27+$H$27*$F23+$I$27*$F23^2+$J$27*$F23^3+($G$28+$H$28*$F23+$I$28*$F23^2+$J$28*$F23^3)*$F$7+($G$29+$H$29*$F23+$I$29*$F23^2+$J$29*$F23^3)*$F$7^2</f>
        <v>#NUM!</v>
      </c>
      <c r="J60" s="12" t="e">
        <f>$G$27+$H$27*$F24+$I$27*$F24^2+$J$27*$F24^3+($G$28+$H$28*$F24+$I$28*$F24^2+$J$28*$F24^3)*$F$7+($G$29+$H$29*$F24+$I$29*$F24^2+$J$29*$F24^3)*$F$7^2</f>
        <v>#NUM!</v>
      </c>
    </row>
    <row r="61" spans="1:10" ht="24">
      <c r="A61" s="18" t="s">
        <v>21</v>
      </c>
      <c r="B61" s="10" t="e">
        <f>$G$19+$H$19*$F25+$I$19*$F25^2+$J$19*$F25^3+($G$20+$H$20*$F25+$I$20*$F25^2+$J$20*$F25^3)*$F$7+($G$21+$H$21*$F25+$I$21*$F25^2+$J$21*$F25^3)*$F$7^2</f>
        <v>#NUM!</v>
      </c>
      <c r="C61" s="11" t="e">
        <f>$G$19+$H$19*$F26+$I$19*$F26^2+$J$19*$F26^3+($G$20+$H$20*$F26+$I$20*$F26^2+$J$20*$F26^3)*$F$7+($G$21+$H$21*$F26+$I$21*$F26^2+$J$21*$F26^3)*$F$7^2</f>
        <v>#NUM!</v>
      </c>
      <c r="D61" s="11" t="e">
        <f>$G$19+$H$19*$F27+$I$19*$F27^2+$J$19*$F27^3+($G$20+$H$20*$F27+$I$20*$F27^2+$J$20*$F27^3)*$F$7+($G$21+$H$21*$F27+$I$21*$F27^2+$J$21*$F27^3)*$F$7^2</f>
        <v>#NUM!</v>
      </c>
      <c r="E61" s="10" t="e">
        <f>$G$23+$H$23*$F25+$I$23*$F25^2+$J$23*$F25^3+($G$24+$H$24*$F25+$I$24*$F25^2+$J$24*$F25^3)*$F$7+($G$25+$H$25*$F25+$I$25*$F25^2+$J$25*$F25^3)*$F$7^2</f>
        <v>#NUM!</v>
      </c>
      <c r="F61" s="11" t="e">
        <f>$G$23+$H$23*$F26+$I$23*$F26^2+$J$23*$F26^3+($G$24+$H$24*$F26+$I$24*$F26^2+$J$24*$F26^3)*$F$7+($G$25+$H$25*$F26+$I$25*$F26^2+$J$25*$F26^3)*$F$7^2</f>
        <v>#NUM!</v>
      </c>
      <c r="G61" s="11" t="e">
        <f>$G$23+$H$23*$F27+$I$23*$F27^2+$J$23*$F27^3+($G$24+$H$24*$F27+$I$24*$F27^2+$J$24*$F27^3)*$F$7+($G$25+$H$25*$F27+$I$25*$F27^2+$J$25*$F27^3)*$F$7^2</f>
        <v>#NUM!</v>
      </c>
      <c r="H61" s="10" t="e">
        <f>$G$27+$H$27*$F25+$I$27*$F25^2+$J$27*$F25^3+($G$28+$H$28*$F25+$I$28*$F25^2+$J$28*$F25^3)*$F$7+($G$29+$H$29*$F25+$I$29*$F25^2+$J$29*$F25^3)*$F$7^2</f>
        <v>#NUM!</v>
      </c>
      <c r="I61" s="11" t="e">
        <f>$G$27+$H$27*$F26+$I$27*$F26^2+$J$27*$F26^3+($G$28+$H$28*$F26+$I$28*$F26^2+$J$28*$F26^3)*$F$7+($G$29+$H$29*$F26+$I$29*$F26^2+$J$29*$F26^3)*$F$7^2</f>
        <v>#NUM!</v>
      </c>
      <c r="J61" s="12" t="e">
        <f>$G$27+$H$27*$F27+$I$27*$F27^2+$J$27*$F27^3+($G$28+$H$28*$F27+$I$28*$F27^2+$J$28*$F27^3)*$F$7+($G$29+$H$29*$F27+$I$29*$F27^2+$J$29*$F27^3)*$F$7^2</f>
        <v>#NUM!</v>
      </c>
    </row>
    <row r="62" spans="1:10" ht="24.75" thickBot="1">
      <c r="A62" s="20" t="s">
        <v>22</v>
      </c>
      <c r="B62" s="13">
        <f>$G$19+$H$19*$F28+$I$19*$F28^2+$J$19*$F28^3+($G$20+$H$20*$F28+$I$20*$F28^2+$J$20*$F28^3)*$F$7+($G$21+$H$21*$F28+$I$21*$F28^2+$J$21*$F28^3)*$F$7^2</f>
        <v>9.197785999999999</v>
      </c>
      <c r="C62" s="14">
        <f>$G$19+$H$19*$F29+$I$19*$F29^2+$J$19*$F29^3+($G$20+$H$20*$F29+$I$20*$F29^2+$J$20*$F29^3)*$F$7+($G$21+$H$21*$F29+$I$21*$F29^2+$J$21*$F29^3)*$F$7^2</f>
        <v>3.161</v>
      </c>
      <c r="D62" s="14">
        <f>$G$19+$H$19*$F30+$I$19*$F30^2+$J$19*$F30^3+($G$20+$H$20*$F30+$I$20*$F30^2+$J$20*$F30^3)*$F$7+($G$21+$H$21*$F30+$I$21*$F30^2+$J$21*$F30^3)*$F$7^2</f>
        <v>3.161</v>
      </c>
      <c r="E62" s="13">
        <f>$G$23+$H$23*$F28+$I$23*$F28^2+$J$23*$F28^3+($G$24+$H$24*$F28+$I$24*$F28^2+$J$24*$F28^3)*$F$7+($G$25+$H$25*$F28+$I$25*$F28^2+$J$25*$F28^3)*$F$7^2</f>
        <v>13.53379</v>
      </c>
      <c r="F62" s="14">
        <f>$G$23+$H$23*$F29+$I$23*$F29^2+$J$23*$F29^3+($G$24+$H$24*$F29+$I$24*$F29^2+$J$24*$F29^3)*$F$7+($G$25+$H$25*$F29+$I$25*$F29^2+$J$25*$F29^3)*$F$7^2</f>
        <v>4.648</v>
      </c>
      <c r="G62" s="14">
        <f>$G$23+$H$23*$F30+$I$23*$F30^2+$J$23*$F30^3+($G$24+$H$24*$F30+$I$24*$F30^2+$J$24*$F30^3)*$F$7+($G$25+$H$25*$F30+$I$25*$F30^2+$J$25*$F30^3)*$F$7^2</f>
        <v>4.648</v>
      </c>
      <c r="H62" s="13">
        <f>$G$27+$H$27*$F28+$I$27*$F28^2+$J$27*$F28^3+($G$28+$H$28*$F28+$I$28*$F28^2+$J$28*$F28^3)*$F$7+($G$29+$H$29*$F28+$I$29*$F28^2+$J$29*$F28^3)*$F$7^2</f>
        <v>23.839437</v>
      </c>
      <c r="I62" s="14">
        <f>$G$27+$H$27*$F29+$I$27*$F29^2+$J$27*$F29^3+($G$28+$H$28*$F29+$I$28*$F29^2+$J$28*$F29^3)*$F$7+($G$29+$H$29*$F29+$I$29*$F29^2+$J$29*$F29^3)*$F$7^2</f>
        <v>8.742</v>
      </c>
      <c r="J62" s="15">
        <f>$G$27+$H$27*$F30+$I$27*$F30^2+$J$27*$F30^3+($G$28+$H$28*$F30+$I$28*$F30^2+$J$28*$F30^3)*$F$7+($G$29+$H$29*$F30+$I$29*$F30^2+$J$29*$F30^3)*$F$7^2</f>
        <v>8.742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tietoliikennalaboratorio</dc:creator>
  <cp:keywords/>
  <dc:description/>
  <cp:lastModifiedBy>Sven-Gustav Häggman</cp:lastModifiedBy>
  <dcterms:created xsi:type="dcterms:W3CDTF">2001-04-06T20:15:09Z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